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35\"/>
    </mc:Choice>
  </mc:AlternateContent>
  <xr:revisionPtr revIDLastSave="0" documentId="13_ncr:1_{1CF25B9A-9AA9-4566-974C-FC150B91CC9B}" xr6:coauthVersionLast="47" xr6:coauthVersionMax="47" xr10:uidLastSave="{00000000-0000-0000-0000-000000000000}"/>
  <bookViews>
    <workbookView xWindow="96" yWindow="232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12-01" sheetId="7" r:id="rId7"/>
    <sheet name="ОСР 6-02-01" sheetId="8" r:id="rId8"/>
    <sheet name="ОСР 6-07-01" sheetId="9" r:id="rId9"/>
    <sheet name="ОСР 6-09-01" sheetId="10" r:id="rId10"/>
    <sheet name="ОСР 6-12-01" sheetId="11" r:id="rId11"/>
    <sheet name="ОСР 518-02-01" sheetId="12" r:id="rId12"/>
    <sheet name="ОСР 518-12-01" sheetId="13" r:id="rId13"/>
    <sheet name="ОСР 556-02-01" sheetId="14" r:id="rId14"/>
    <sheet name="ОСР 556-12-01" sheetId="15" r:id="rId15"/>
    <sheet name="Источники ЦИ" sheetId="16" r:id="rId16"/>
    <sheet name="Цена МАТ и ОБ по ТКП" sheetId="17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5" i="2" l="1"/>
  <c r="G85" i="2"/>
  <c r="F85" i="2"/>
  <c r="E85" i="2"/>
  <c r="D85" i="2"/>
  <c r="H84" i="2"/>
  <c r="G84" i="2"/>
  <c r="F84" i="2"/>
  <c r="E84" i="2"/>
  <c r="D84" i="2"/>
  <c r="H83" i="2"/>
  <c r="G83" i="2"/>
  <c r="F83" i="2"/>
  <c r="E83" i="2"/>
  <c r="D83" i="2"/>
  <c r="H81" i="2"/>
  <c r="G81" i="2"/>
  <c r="F81" i="2"/>
  <c r="E81" i="2"/>
  <c r="D81" i="2"/>
  <c r="H80" i="2"/>
  <c r="G80" i="2"/>
  <c r="F80" i="2"/>
  <c r="E80" i="2"/>
  <c r="D80" i="2"/>
  <c r="H79" i="2"/>
  <c r="G79" i="2"/>
  <c r="F79" i="2"/>
  <c r="E79" i="2"/>
  <c r="D79" i="2"/>
  <c r="H68" i="2"/>
  <c r="G68" i="2"/>
  <c r="F68" i="2"/>
  <c r="E68" i="2"/>
  <c r="D68" i="2"/>
  <c r="H67" i="2"/>
  <c r="H45" i="2"/>
  <c r="G45" i="2"/>
  <c r="F45" i="2"/>
  <c r="E45" i="2"/>
  <c r="D45" i="2"/>
  <c r="H44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<sst xmlns="http://schemas.openxmlformats.org/spreadsheetml/2006/main" count="586" uniqueCount="216">
  <si>
    <t>СВОДКА ЗАТРАТ</t>
  </si>
  <si>
    <t>P_0235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</si>
  <si>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</si>
  <si>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</si>
  <si>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</si>
  <si>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</si>
  <si>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</si>
  <si>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</si>
  <si>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</si>
  <si>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</si>
  <si>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</si>
  <si>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</si>
  <si>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</si>
  <si>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</si>
  <si>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</si>
  <si>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</si>
  <si>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</si>
  <si>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</si>
  <si>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</si>
  <si>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</si>
  <si>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</si>
  <si>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</si>
  <si>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</si>
  <si>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</si>
  <si>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</si>
  <si>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</si>
  <si>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</si>
  <si>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</si>
  <si>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</si>
  <si>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</si>
  <si>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</si>
  <si>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</si>
  <si>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</si>
  <si>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</si>
  <si>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</si>
  <si>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</si>
  <si>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</si>
  <si>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</si>
  <si>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</si>
  <si>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</si>
  <si>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</si>
  <si>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</si>
  <si>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</si>
  <si>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ОСР-6-02-01</t>
  </si>
  <si>
    <t>Реконструкция ВЛ одноцепная</t>
  </si>
  <si>
    <t>ОСР-518-02-01</t>
  </si>
  <si>
    <t>Строительно-монтажные работы КЛ-0,4кВ 0,115км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</si>
  <si>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</si>
  <si>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</si>
  <si>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</si>
  <si>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</si>
  <si>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</si>
  <si>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</si>
  <si>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</si>
  <si>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</si>
  <si>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</si>
  <si>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</si>
  <si>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</si>
  <si>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</si>
  <si>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</si>
  <si>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</si>
  <si>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</si>
  <si>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</si>
  <si>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</si>
  <si>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</si>
  <si>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</si>
  <si>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</si>
  <si>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</si>
  <si>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</si>
  <si>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</si>
  <si>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</si>
  <si>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</si>
  <si>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</si>
  <si>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</si>
  <si>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</si>
  <si>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</si>
  <si>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</si>
  <si>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ОСР-6-09-01</t>
  </si>
  <si>
    <t>Пусконаладочные работы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</si>
  <si>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</si>
  <si>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</si>
  <si>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</si>
  <si>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</si>
  <si>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</si>
  <si>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</si>
  <si>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</si>
  <si>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</si>
  <si>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</si>
  <si>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</si>
  <si>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</si>
  <si>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</si>
  <si>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</si>
  <si>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Смета № 1</t>
  </si>
  <si>
    <t>ОСР-518-12-01</t>
  </si>
  <si>
    <t>ОСР-556-12-01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</si>
  <si>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</si>
  <si>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</si>
  <si>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</si>
  <si>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</si>
  <si>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</si>
  <si>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</si>
  <si>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</si>
  <si>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</si>
  <si>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</si>
  <si>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</si>
  <si>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</si>
  <si>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</si>
  <si>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</si>
  <si>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</si>
  <si>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</si>
  <si>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</si>
  <si>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</si>
  <si>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</si>
  <si>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</si>
  <si>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</si>
  <si>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</si>
  <si>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</si>
  <si>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</si>
  <si>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</si>
  <si>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</si>
  <si>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</si>
  <si>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</si>
  <si>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</si>
  <si>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</si>
  <si>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</si>
  <si>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</si>
  <si>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6-02-01</t>
  </si>
  <si>
    <t>Реконструкция КВЛ-6кВ Ф-16 ЦРП-6-КТП-178 г.о. Новокуйбышевск Самарская область</t>
  </si>
  <si>
    <t>ЛС-6-01</t>
  </si>
  <si>
    <t>ВЛ-6 кВ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</si>
  <si>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</si>
  <si>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</si>
  <si>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</si>
  <si>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</si>
  <si>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</si>
  <si>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</si>
  <si>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</si>
  <si>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</si>
  <si>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</si>
  <si>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</si>
  <si>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</si>
  <si>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</si>
  <si>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</si>
  <si>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</si>
  <si>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</si>
  <si>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</si>
  <si>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</si>
  <si>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</si>
  <si>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</si>
  <si>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</si>
  <si>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</si>
  <si>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</si>
  <si>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</si>
  <si>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</si>
  <si>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</si>
  <si>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</si>
  <si>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</si>
  <si>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</si>
  <si>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</si>
  <si>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</si>
  <si>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</si>
  <si>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</si>
  <si>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</si>
  <si>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</si>
  <si>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</si>
  <si>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553-12-01</t>
  </si>
  <si>
    <t>ОСР 518-12-01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</si>
  <si>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</si>
  <si>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</si>
  <si>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</si>
  <si>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556-12-01</t>
  </si>
  <si>
    <t>Устройство Ограждения из панелей металлических сетчатых по железобетонным столбам</t>
  </si>
  <si>
    <t>"Реконструкция  КТП КЯР 418/160 кВА с заменой КТП" Красноярский район Самарская область</t>
  </si>
  <si>
    <t>ОСР 525-12-01</t>
  </si>
  <si>
    <t>ОСР 6-12-01</t>
  </si>
  <si>
    <t>км</t>
  </si>
  <si>
    <t>"Реконструкция КВЛ-6кВ Ф-16 ЦРП-6-КТП-178" г.о. Новокуйбышевск Самарская область</t>
  </si>
  <si>
    <t>ОСР 6-02-01</t>
  </si>
  <si>
    <t>ОСР 6-07-01</t>
  </si>
  <si>
    <t>ОСР 6-09-01</t>
  </si>
  <si>
    <t>ОСР 518-02-01</t>
  </si>
  <si>
    <t>ОСР 556-02-01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</si>
  <si>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</si>
  <si>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</si>
  <si>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</si>
  <si>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</si>
  <si>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</si>
  <si>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</si>
  <si>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</si>
  <si>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</si>
  <si>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</si>
  <si>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</si>
  <si>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</si>
  <si>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</si>
  <si>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</si>
  <si>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Исх.№313 от 17.05.2024г. "ВЭМ" п.1</t>
  </si>
  <si>
    <t>Светильник ДКУ-50W IP65</t>
  </si>
  <si>
    <t xml:space="preserve"> Провод самонесущий изолированный СИП-3 1х95-20</t>
  </si>
  <si>
    <t>ФСБЦ-21.2.01.01-0051</t>
  </si>
  <si>
    <t>Стойка ж/б СВ-110-3,5</t>
  </si>
  <si>
    <t>Стойка ж/б СС136.6-3,1</t>
  </si>
  <si>
    <t>Реконструкция ВЛ-6 Ф-1кВ с заменой КТП Жт 1-401 6/0,4/100 кВА на КТП -6/0,4/100кВА, реконструкция ВЛ 0,4кв протяженностью 2,2км в т.ч демонтаж 1км)</t>
  </si>
  <si>
    <t>Реконструкция ВЛ-6 Ф-1кВ с заменой КТП Жт 1-401 6/0,4/100 кВА на КТП -6/0,4/100кВА, реконструкция ВЛ 0,4кв протяженностью 2,2км в т.ч демонтаж 1км)</t>
  </si>
  <si>
    <t>Реконструкция ВЛ-6 Ф-1кВ с заменой КТП Жт 1-401 6/0,4/100 кВА на КТП -6/0,4/100кВА, реконструкция ВЛ 0,4кв протяженностью 2,2км в т.ч демонтаж 1км)</t>
  </si>
  <si>
    <t>Реконструкция ВЛ-6 Ф-1кВ с заменой КТП Жт 1-401 6/0,4/100 кВА на КТП -6/0,4/100кВА, реконструкция ВЛ 0,4кв протяженностью 2,2км в т.ч демонтаж 1км)</t>
  </si>
  <si>
    <t>Реконструкция ВЛ-6 Ф-1кВ с заменой КТП Жт 1-401 6/0,4/100 кВА на КТП -6/0,4/100кВА, реконструкция ВЛ 0,4кв протяженностью 2,2км в т.ч демонтаж 1км)</t>
  </si>
  <si>
    <t>Реконструкция ВЛ-6 Ф-1кВ с заменой КТП Жт 1-401 6/0,4/100 кВА на КТП -6/0,4/100кВА, реконструкция ВЛ 0,4кв протяженностью 2,2км в т.ч демонтаж 1км)</t>
  </si>
  <si>
    <t>Реконструкция ВЛ-6 Ф-1кВ с заменой КТП Жт 1-401 6/0,4/100 кВА на КТП -6/0,4/100кВА, реконструкция ВЛ 0,4кв протяженностью 2,2км в т.ч демонтаж 1км)</t>
  </si>
  <si>
    <t>Реконструкция ВЛ-6 Ф-1кВ с заменой КТП Жт 1-401 6/0,4/100 кВА на КТП -6/0,4/100кВА, реконструкция ВЛ 0,4кв протяженностью 2,2км в т.ч демонтаж 1км)</t>
  </si>
  <si>
    <t>Реконструкция ВЛ-6 Ф-1кВ с заменой КТП Жт 1-401 6/0,4/100 кВА на КТП -6/0,4/100кВА, реконструкция ВЛ 0,4кв протяженностью 2,2км в т.ч демонтаж 1км)</t>
  </si>
  <si>
    <t>Реконструкция ВЛ-6 Ф-1кВ с заменой КТП Жт 1-401 6/0,4/100 кВА на КТП -6/0,4/100кВА, реконструкция ВЛ 0,4кв протяженностью 2,2км в т.ч демонтаж 1км)</t>
  </si>
  <si>
    <t>Реконструкция ВЛ-6 Ф-1кВ с заменой КТП Жт 1-401 6/0,4/100 кВА на КТП -6/0,4/100кВА, реконструкция ВЛ 0,4кв протяженностью 2,2км в т.ч демонтаж 1км)</t>
  </si>
  <si>
    <t>Реконструкция ВЛ-6 Ф-1кВ с заменой КТП Жт 1-401 6/0,4/100 кВА на КТП -6/0,4/100кВА, реконструкция ВЛ 0,4кв протяженностью 2,2км в т.ч демонтаж 1км)</t>
  </si>
  <si>
    <t>Реконструкция ВЛ-6 Ф-1кВ с заменой КТП Жт 1-401 6/0,4/100 кВА на КТП -6/0,4/100кВА, реконструкция ВЛ 0,4кв протяженностью 2,2км в т.ч демонтаж 1км)</t>
  </si>
  <si>
    <t>Реконструкция ВЛ-6 Ф-1кВ с заменой КТП Жт 1-401 6/0,4/100 кВА на КТП -6/0,4/100кВА, реконструкция ВЛ 0,4кв протяженностью 2,2км в т.ч демонтаж 1км)</t>
  </si>
  <si>
    <t>Реконструкция ВЛ-6 Ф-1кВ с заменой КТП Жт 1-401 6/0,4/100 кВА на КТП -6/0,4/100кВА, реконструкция ВЛ 0,4кв протяженностью 2,2км в т.ч демонтаж 1км)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</si>
</sst>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9" formatCode="#\ ##0.000000"/>
    <numFmt numFmtId="180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9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3" fillId="0" borderId="1" xfId="1" applyNumberFormat="1" applyFont="1" applyFill="1" applyBorder="1" applyAlignment="1">
      <alignment horizontal="left" vertical="center" wrapText="1" indent="18"/>
    </xf>
    <xf numFmtId="0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21" zoomScale="90" zoomScaleNormal="90" workbookViewId="0">
      <selection activeCell="C40" sqref="C40: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1.88671875" customWidth="1"/>
    <col min="9" max="9" width="17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201</v>
      </c>
      <c r="B19" s="84"/>
      <c r="C19" s="84"/>
    </row>
    <row r="20" spans="1:9" ht="15.75" customHeight="1">
      <c r="A20" s="83" t="s">
        <v>3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7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23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ССР!D85+ССР!E85</f>
        <v>16516.200949001399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ССР!F85</f>
        <v>3772.2863130184301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(ССР!G81)*1.2</f>
        <v>3172.8702497157001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23461.357511735499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3910.2262517355398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2">
        <f>ROUND(C38*I35,5)</f>
        <v>25960.800999999999</v>
      </c>
      <c r="D40" s="57"/>
      <c r="E40" s="66">
        <f>D40-C40</f>
        <v>-25960.800999999999</v>
      </c>
      <c r="F40" s="67"/>
      <c r="G40" s="51"/>
      <c r="H40" s="51"/>
      <c r="I40" s="51"/>
    </row>
    <row r="41" spans="1:9" ht="15.6">
      <c r="A41" s="50"/>
      <c r="B41" s="53"/>
      <c r="C41" s="102"/>
      <c r="D41" s="57"/>
      <c r="E41" s="74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25960.800999999999</v>
      </c>
      <c r="D42" s="57"/>
      <c r="E42" s="66">
        <f>D42-C42</f>
        <v>-25960.800999999999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25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4" t="s">
        <v>210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78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113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134</v>
      </c>
      <c r="C13" s="3" t="s">
        <v>135</v>
      </c>
      <c r="D13" s="32">
        <v>0</v>
      </c>
      <c r="E13" s="32">
        <v>0</v>
      </c>
      <c r="F13" s="32">
        <v>0</v>
      </c>
      <c r="G13" s="32">
        <v>186.31811541317001</v>
      </c>
      <c r="H13" s="32">
        <v>186.31811541317001</v>
      </c>
      <c r="J13" s="20"/>
    </row>
    <row r="14" spans="1:14">
      <c r="A14" s="2"/>
      <c r="B14" s="33"/>
      <c r="C14" s="33" t="s">
        <v>115</v>
      </c>
      <c r="D14" s="32">
        <v>0</v>
      </c>
      <c r="E14" s="32">
        <v>0</v>
      </c>
      <c r="F14" s="32">
        <v>0</v>
      </c>
      <c r="G14" s="32">
        <v>186.31811541317001</v>
      </c>
      <c r="H14" s="32">
        <v>186.31811541317001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4" t="s">
        <v>211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113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91</v>
      </c>
      <c r="D13" s="32">
        <v>0</v>
      </c>
      <c r="E13" s="32">
        <v>0</v>
      </c>
      <c r="F13" s="32">
        <v>0</v>
      </c>
      <c r="G13" s="32">
        <v>1394.3568354276999</v>
      </c>
      <c r="H13" s="32">
        <v>1394.3568354276999</v>
      </c>
      <c r="J13" s="20"/>
    </row>
    <row r="14" spans="1:14">
      <c r="A14" s="2"/>
      <c r="B14" s="33"/>
      <c r="C14" s="33" t="s">
        <v>115</v>
      </c>
      <c r="D14" s="32">
        <v>0</v>
      </c>
      <c r="E14" s="32">
        <v>0</v>
      </c>
      <c r="F14" s="32">
        <v>0</v>
      </c>
      <c r="G14" s="32">
        <v>1394.3568354276999</v>
      </c>
      <c r="H14" s="32">
        <v>1394.3568354276999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4" t="s">
        <v>212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138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113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139</v>
      </c>
      <c r="C13" s="3" t="s">
        <v>140</v>
      </c>
      <c r="D13" s="32">
        <v>19.5</v>
      </c>
      <c r="E13" s="32">
        <v>0</v>
      </c>
      <c r="F13" s="32">
        <v>0</v>
      </c>
      <c r="G13" s="32">
        <v>0</v>
      </c>
      <c r="H13" s="32">
        <v>19.5</v>
      </c>
      <c r="J13" s="20"/>
    </row>
    <row r="14" spans="1:14">
      <c r="A14" s="2"/>
      <c r="B14" s="33"/>
      <c r="C14" s="33" t="s">
        <v>115</v>
      </c>
      <c r="D14" s="32">
        <v>19.5</v>
      </c>
      <c r="E14" s="32">
        <v>0</v>
      </c>
      <c r="F14" s="32">
        <v>0</v>
      </c>
      <c r="G14" s="32">
        <v>0</v>
      </c>
      <c r="H14" s="32">
        <v>19.5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4" t="s">
        <v>213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120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113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120</v>
      </c>
      <c r="D13" s="32">
        <v>0</v>
      </c>
      <c r="E13" s="32">
        <v>0</v>
      </c>
      <c r="F13" s="32">
        <v>0</v>
      </c>
      <c r="G13" s="32">
        <v>6.4782608695652</v>
      </c>
      <c r="H13" s="32">
        <v>6.4782608695652</v>
      </c>
      <c r="J13" s="20"/>
    </row>
    <row r="14" spans="1:14">
      <c r="A14" s="2"/>
      <c r="B14" s="33"/>
      <c r="C14" s="33" t="s">
        <v>115</v>
      </c>
      <c r="D14" s="32">
        <v>0</v>
      </c>
      <c r="E14" s="32">
        <v>0</v>
      </c>
      <c r="F14" s="32">
        <v>0</v>
      </c>
      <c r="G14" s="32">
        <v>6.4782608695652</v>
      </c>
      <c r="H14" s="32">
        <v>6.4782608695652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4" t="s">
        <v>214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113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144</v>
      </c>
      <c r="C13" s="3" t="s">
        <v>48</v>
      </c>
      <c r="D13" s="32">
        <v>393.36352657005</v>
      </c>
      <c r="E13" s="32">
        <v>0</v>
      </c>
      <c r="F13" s="32">
        <v>0</v>
      </c>
      <c r="G13" s="32">
        <v>0</v>
      </c>
      <c r="H13" s="32">
        <v>393.36352657005</v>
      </c>
      <c r="J13" s="20"/>
    </row>
    <row r="14" spans="1:14">
      <c r="A14" s="2"/>
      <c r="B14" s="33"/>
      <c r="C14" s="33" t="s">
        <v>115</v>
      </c>
      <c r="D14" s="32">
        <v>393.36352657005</v>
      </c>
      <c r="E14" s="32">
        <v>0</v>
      </c>
      <c r="F14" s="32">
        <v>0</v>
      </c>
      <c r="G14" s="32">
        <v>0</v>
      </c>
      <c r="H14" s="32">
        <v>393.36352657005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4" t="s">
        <v>215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120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113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146</v>
      </c>
      <c r="C13" s="3" t="s">
        <v>120</v>
      </c>
      <c r="D13" s="32">
        <v>0</v>
      </c>
      <c r="E13" s="32">
        <v>0</v>
      </c>
      <c r="F13" s="32">
        <v>0</v>
      </c>
      <c r="G13" s="32">
        <v>1806304.3478261</v>
      </c>
      <c r="H13" s="32">
        <v>1806304.3478261</v>
      </c>
      <c r="J13" s="20"/>
    </row>
    <row r="14" spans="1:14">
      <c r="A14" s="2"/>
      <c r="B14" s="33"/>
      <c r="C14" s="33" t="s">
        <v>115</v>
      </c>
      <c r="D14" s="32">
        <v>0</v>
      </c>
      <c r="E14" s="32">
        <v>0</v>
      </c>
      <c r="F14" s="32">
        <v>0</v>
      </c>
      <c r="G14" s="32">
        <v>1806304.3478261</v>
      </c>
      <c r="H14" s="32">
        <v>1806304.3478261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32"/>
  <sheetViews>
    <sheetView topLeftCell="A103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147</v>
      </c>
      <c r="B1" s="10" t="s">
        <v>148</v>
      </c>
      <c r="C1" s="10" t="s">
        <v>149</v>
      </c>
      <c r="D1" s="10" t="s">
        <v>150</v>
      </c>
      <c r="E1" s="10" t="s">
        <v>151</v>
      </c>
      <c r="F1" s="10" t="s">
        <v>152</v>
      </c>
      <c r="G1" s="10" t="s">
        <v>153</v>
      </c>
      <c r="H1" s="10" t="s">
        <v>154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112</v>
      </c>
      <c r="B3" s="93"/>
      <c r="C3" s="11"/>
      <c r="D3" s="12">
        <v>4429.3167579982</v>
      </c>
      <c r="E3" s="13"/>
      <c r="F3" s="13"/>
      <c r="G3" s="13"/>
      <c r="H3" s="14"/>
    </row>
    <row r="4" spans="1:8">
      <c r="A4" s="98" t="s">
        <v>155</v>
      </c>
      <c r="B4" s="15" t="s">
        <v>156</v>
      </c>
      <c r="C4" s="11"/>
      <c r="D4" s="12">
        <v>1373.4156667254999</v>
      </c>
      <c r="E4" s="13"/>
      <c r="F4" s="13"/>
      <c r="G4" s="13"/>
      <c r="H4" s="14"/>
    </row>
    <row r="5" spans="1:8">
      <c r="A5" s="98"/>
      <c r="B5" s="15" t="s">
        <v>157</v>
      </c>
      <c r="C5" s="10"/>
      <c r="D5" s="12">
        <v>3.8895111606770998</v>
      </c>
      <c r="E5" s="13"/>
      <c r="F5" s="13"/>
      <c r="G5" s="13"/>
      <c r="H5" s="16"/>
    </row>
    <row r="6" spans="1:8">
      <c r="A6" s="99"/>
      <c r="B6" s="15" t="s">
        <v>158</v>
      </c>
      <c r="C6" s="10"/>
      <c r="D6" s="12">
        <v>3052.011580112</v>
      </c>
      <c r="E6" s="13"/>
      <c r="F6" s="13"/>
      <c r="G6" s="13"/>
      <c r="H6" s="16"/>
    </row>
    <row r="7" spans="1:8">
      <c r="A7" s="99"/>
      <c r="B7" s="15" t="s">
        <v>159</v>
      </c>
      <c r="C7" s="10"/>
      <c r="D7" s="12">
        <v>0</v>
      </c>
      <c r="E7" s="13"/>
      <c r="F7" s="13"/>
      <c r="G7" s="13"/>
      <c r="H7" s="16"/>
    </row>
    <row r="8" spans="1:8">
      <c r="A8" s="94" t="s">
        <v>40</v>
      </c>
      <c r="B8" s="95"/>
      <c r="C8" s="98" t="s">
        <v>40</v>
      </c>
      <c r="D8" s="17">
        <v>4429.3167579982</v>
      </c>
      <c r="E8" s="13">
        <v>1</v>
      </c>
      <c r="F8" s="13" t="s">
        <v>160</v>
      </c>
      <c r="G8" s="17">
        <v>4429.3167579982</v>
      </c>
      <c r="H8" s="16"/>
    </row>
    <row r="9" spans="1:8">
      <c r="A9" s="100">
        <v>1</v>
      </c>
      <c r="B9" s="15" t="s">
        <v>156</v>
      </c>
      <c r="C9" s="98"/>
      <c r="D9" s="17">
        <v>1373.4156667254999</v>
      </c>
      <c r="E9" s="13"/>
      <c r="F9" s="13"/>
      <c r="G9" s="13"/>
      <c r="H9" s="99" t="s">
        <v>161</v>
      </c>
    </row>
    <row r="10" spans="1:8">
      <c r="A10" s="98"/>
      <c r="B10" s="15" t="s">
        <v>157</v>
      </c>
      <c r="C10" s="98"/>
      <c r="D10" s="17">
        <v>3.8895111606770998</v>
      </c>
      <c r="E10" s="13"/>
      <c r="F10" s="13"/>
      <c r="G10" s="13"/>
      <c r="H10" s="99"/>
    </row>
    <row r="11" spans="1:8">
      <c r="A11" s="98"/>
      <c r="B11" s="15" t="s">
        <v>158</v>
      </c>
      <c r="C11" s="98"/>
      <c r="D11" s="17">
        <v>3052.011580112</v>
      </c>
      <c r="E11" s="13"/>
      <c r="F11" s="13"/>
      <c r="G11" s="13"/>
      <c r="H11" s="99"/>
    </row>
    <row r="12" spans="1:8">
      <c r="A12" s="98"/>
      <c r="B12" s="15" t="s">
        <v>159</v>
      </c>
      <c r="C12" s="98"/>
      <c r="D12" s="17">
        <v>0</v>
      </c>
      <c r="E12" s="13"/>
      <c r="F12" s="13"/>
      <c r="G12" s="13"/>
      <c r="H12" s="99"/>
    </row>
    <row r="13" spans="1:8" ht="24.6">
      <c r="A13" s="96"/>
      <c r="B13" s="93"/>
      <c r="C13" s="10"/>
      <c r="D13" s="12">
        <v>146.94796145887</v>
      </c>
      <c r="E13" s="13"/>
      <c r="F13" s="13"/>
      <c r="G13" s="13"/>
      <c r="H13" s="16"/>
    </row>
    <row r="14" spans="1:8">
      <c r="A14" s="98" t="s">
        <v>162</v>
      </c>
      <c r="B14" s="15" t="s">
        <v>156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157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158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159</v>
      </c>
      <c r="C17" s="10"/>
      <c r="D17" s="12">
        <v>69.477961458869004</v>
      </c>
      <c r="E17" s="13"/>
      <c r="F17" s="13"/>
      <c r="G17" s="13"/>
      <c r="H17" s="16"/>
    </row>
    <row r="18" spans="1:8">
      <c r="A18" s="94" t="s">
        <v>118</v>
      </c>
      <c r="B18" s="95"/>
      <c r="C18" s="98" t="s">
        <v>40</v>
      </c>
      <c r="D18" s="17">
        <v>69.477961458869004</v>
      </c>
      <c r="E18" s="13">
        <v>1</v>
      </c>
      <c r="F18" s="13" t="s">
        <v>160</v>
      </c>
      <c r="G18" s="17">
        <v>69.477961458869004</v>
      </c>
      <c r="H18" s="16"/>
    </row>
    <row r="19" spans="1:8">
      <c r="A19" s="100">
        <v>1</v>
      </c>
      <c r="B19" s="15" t="s">
        <v>156</v>
      </c>
      <c r="C19" s="98"/>
      <c r="D19" s="17">
        <v>0</v>
      </c>
      <c r="E19" s="13"/>
      <c r="F19" s="13"/>
      <c r="G19" s="13"/>
      <c r="H19" s="99" t="s">
        <v>161</v>
      </c>
    </row>
    <row r="20" spans="1:8">
      <c r="A20" s="98"/>
      <c r="B20" s="15" t="s">
        <v>157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158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159</v>
      </c>
      <c r="C22" s="98"/>
      <c r="D22" s="17">
        <v>69.477961458869004</v>
      </c>
      <c r="E22" s="13"/>
      <c r="F22" s="13"/>
      <c r="G22" s="13"/>
      <c r="H22" s="99"/>
    </row>
    <row r="23" spans="1:8">
      <c r="A23" s="98" t="s">
        <v>163</v>
      </c>
      <c r="B23" s="15" t="s">
        <v>156</v>
      </c>
      <c r="C23" s="10"/>
      <c r="D23" s="12">
        <v>71.25</v>
      </c>
      <c r="E23" s="13"/>
      <c r="F23" s="13"/>
      <c r="G23" s="13"/>
      <c r="H23" s="16"/>
    </row>
    <row r="24" spans="1:8">
      <c r="A24" s="98"/>
      <c r="B24" s="15" t="s">
        <v>157</v>
      </c>
      <c r="C24" s="10"/>
      <c r="D24" s="12">
        <v>6.22</v>
      </c>
      <c r="E24" s="13"/>
      <c r="F24" s="13"/>
      <c r="G24" s="13"/>
      <c r="H24" s="16"/>
    </row>
    <row r="25" spans="1:8">
      <c r="A25" s="98"/>
      <c r="B25" s="15" t="s">
        <v>158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159</v>
      </c>
      <c r="C26" s="10"/>
      <c r="D26" s="12">
        <v>69.477961458869004</v>
      </c>
      <c r="E26" s="13"/>
      <c r="F26" s="13"/>
      <c r="G26" s="13"/>
      <c r="H26" s="16"/>
    </row>
    <row r="27" spans="1:8">
      <c r="A27" s="94" t="s">
        <v>124</v>
      </c>
      <c r="B27" s="95"/>
      <c r="C27" s="98" t="s">
        <v>164</v>
      </c>
      <c r="D27" s="17">
        <v>77.47</v>
      </c>
      <c r="E27" s="13">
        <v>1</v>
      </c>
      <c r="F27" s="13" t="s">
        <v>160</v>
      </c>
      <c r="G27" s="17">
        <v>77.47</v>
      </c>
      <c r="H27" s="16"/>
    </row>
    <row r="28" spans="1:8">
      <c r="A28" s="100">
        <v>1</v>
      </c>
      <c r="B28" s="15" t="s">
        <v>156</v>
      </c>
      <c r="C28" s="98"/>
      <c r="D28" s="17">
        <v>71.25</v>
      </c>
      <c r="E28" s="13"/>
      <c r="F28" s="13"/>
      <c r="G28" s="13"/>
      <c r="H28" s="99" t="s">
        <v>42</v>
      </c>
    </row>
    <row r="29" spans="1:8">
      <c r="A29" s="98"/>
      <c r="B29" s="15" t="s">
        <v>157</v>
      </c>
      <c r="C29" s="98"/>
      <c r="D29" s="17">
        <v>6.22</v>
      </c>
      <c r="E29" s="13"/>
      <c r="F29" s="13"/>
      <c r="G29" s="13"/>
      <c r="H29" s="99"/>
    </row>
    <row r="30" spans="1:8">
      <c r="A30" s="98"/>
      <c r="B30" s="15" t="s">
        <v>158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159</v>
      </c>
      <c r="C31" s="98"/>
      <c r="D31" s="17">
        <v>0</v>
      </c>
      <c r="E31" s="13"/>
      <c r="F31" s="13"/>
      <c r="G31" s="13"/>
      <c r="H31" s="99"/>
    </row>
    <row r="32" spans="1:8" ht="24.6">
      <c r="A32" s="96" t="s">
        <v>120</v>
      </c>
      <c r="B32" s="93"/>
      <c r="C32" s="10"/>
      <c r="D32" s="12">
        <v>1806602.4505308</v>
      </c>
      <c r="E32" s="13"/>
      <c r="F32" s="13"/>
      <c r="G32" s="13"/>
      <c r="H32" s="16"/>
    </row>
    <row r="33" spans="1:8">
      <c r="A33" s="98" t="s">
        <v>165</v>
      </c>
      <c r="B33" s="15" t="s">
        <v>156</v>
      </c>
      <c r="C33" s="10"/>
      <c r="D33" s="12">
        <v>0</v>
      </c>
      <c r="E33" s="13"/>
      <c r="F33" s="13"/>
      <c r="G33" s="13"/>
      <c r="H33" s="16"/>
    </row>
    <row r="34" spans="1:8">
      <c r="A34" s="98"/>
      <c r="B34" s="15" t="s">
        <v>157</v>
      </c>
      <c r="C34" s="10"/>
      <c r="D34" s="12">
        <v>0</v>
      </c>
      <c r="E34" s="13"/>
      <c r="F34" s="13"/>
      <c r="G34" s="13"/>
      <c r="H34" s="16"/>
    </row>
    <row r="35" spans="1:8">
      <c r="A35" s="98"/>
      <c r="B35" s="15" t="s">
        <v>158</v>
      </c>
      <c r="C35" s="10"/>
      <c r="D35" s="12">
        <v>0</v>
      </c>
      <c r="E35" s="13"/>
      <c r="F35" s="13"/>
      <c r="G35" s="13"/>
      <c r="H35" s="16"/>
    </row>
    <row r="36" spans="1:8">
      <c r="A36" s="98"/>
      <c r="B36" s="15" t="s">
        <v>159</v>
      </c>
      <c r="C36" s="10"/>
      <c r="D36" s="12">
        <v>291.62444384474998</v>
      </c>
      <c r="E36" s="13"/>
      <c r="F36" s="13"/>
      <c r="G36" s="13"/>
      <c r="H36" s="16"/>
    </row>
    <row r="37" spans="1:8">
      <c r="A37" s="94" t="s">
        <v>120</v>
      </c>
      <c r="B37" s="95"/>
      <c r="C37" s="98" t="s">
        <v>40</v>
      </c>
      <c r="D37" s="17">
        <v>291.62444384474998</v>
      </c>
      <c r="E37" s="13">
        <v>1</v>
      </c>
      <c r="F37" s="13" t="s">
        <v>160</v>
      </c>
      <c r="G37" s="17">
        <v>291.62444384474998</v>
      </c>
      <c r="H37" s="16"/>
    </row>
    <row r="38" spans="1:8">
      <c r="A38" s="100">
        <v>1</v>
      </c>
      <c r="B38" s="15" t="s">
        <v>156</v>
      </c>
      <c r="C38" s="98"/>
      <c r="D38" s="17">
        <v>0</v>
      </c>
      <c r="E38" s="13"/>
      <c r="F38" s="13"/>
      <c r="G38" s="13"/>
      <c r="H38" s="99" t="s">
        <v>161</v>
      </c>
    </row>
    <row r="39" spans="1:8">
      <c r="A39" s="98"/>
      <c r="B39" s="15" t="s">
        <v>157</v>
      </c>
      <c r="C39" s="98"/>
      <c r="D39" s="17">
        <v>0</v>
      </c>
      <c r="E39" s="13"/>
      <c r="F39" s="13"/>
      <c r="G39" s="13"/>
      <c r="H39" s="99"/>
    </row>
    <row r="40" spans="1:8">
      <c r="A40" s="98"/>
      <c r="B40" s="15" t="s">
        <v>158</v>
      </c>
      <c r="C40" s="98"/>
      <c r="D40" s="17">
        <v>0</v>
      </c>
      <c r="E40" s="13"/>
      <c r="F40" s="13"/>
      <c r="G40" s="13"/>
      <c r="H40" s="99"/>
    </row>
    <row r="41" spans="1:8">
      <c r="A41" s="98"/>
      <c r="B41" s="15" t="s">
        <v>159</v>
      </c>
      <c r="C41" s="98"/>
      <c r="D41" s="17">
        <v>291.62444384474998</v>
      </c>
      <c r="E41" s="13"/>
      <c r="F41" s="13"/>
      <c r="G41" s="13"/>
      <c r="H41" s="99"/>
    </row>
    <row r="42" spans="1:8">
      <c r="A42" s="98" t="s">
        <v>166</v>
      </c>
      <c r="B42" s="15" t="s">
        <v>156</v>
      </c>
      <c r="C42" s="10"/>
      <c r="D42" s="12">
        <v>0</v>
      </c>
      <c r="E42" s="13"/>
      <c r="F42" s="13"/>
      <c r="G42" s="13"/>
      <c r="H42" s="16"/>
    </row>
    <row r="43" spans="1:8">
      <c r="A43" s="98"/>
      <c r="B43" s="15" t="s">
        <v>157</v>
      </c>
      <c r="C43" s="10"/>
      <c r="D43" s="12">
        <v>0</v>
      </c>
      <c r="E43" s="13"/>
      <c r="F43" s="13"/>
      <c r="G43" s="13"/>
      <c r="H43" s="16"/>
    </row>
    <row r="44" spans="1:8">
      <c r="A44" s="98"/>
      <c r="B44" s="15" t="s">
        <v>158</v>
      </c>
      <c r="C44" s="10"/>
      <c r="D44" s="12">
        <v>0</v>
      </c>
      <c r="E44" s="13"/>
      <c r="F44" s="13"/>
      <c r="G44" s="13"/>
      <c r="H44" s="16"/>
    </row>
    <row r="45" spans="1:8">
      <c r="A45" s="98"/>
      <c r="B45" s="15" t="s">
        <v>159</v>
      </c>
      <c r="C45" s="10"/>
      <c r="D45" s="12">
        <v>298.10270471432</v>
      </c>
      <c r="E45" s="13"/>
      <c r="F45" s="13"/>
      <c r="G45" s="13"/>
      <c r="H45" s="16"/>
    </row>
    <row r="46" spans="1:8">
      <c r="A46" s="94" t="s">
        <v>120</v>
      </c>
      <c r="B46" s="95"/>
      <c r="C46" s="98" t="s">
        <v>167</v>
      </c>
      <c r="D46" s="17">
        <v>6.4782608695652</v>
      </c>
      <c r="E46" s="13">
        <v>5.0000000000000001E-4</v>
      </c>
      <c r="F46" s="13" t="s">
        <v>168</v>
      </c>
      <c r="G46" s="17">
        <v>12956.521739129999</v>
      </c>
      <c r="H46" s="16"/>
    </row>
    <row r="47" spans="1:8">
      <c r="A47" s="100">
        <v>1</v>
      </c>
      <c r="B47" s="15" t="s">
        <v>156</v>
      </c>
      <c r="C47" s="98"/>
      <c r="D47" s="17">
        <v>0</v>
      </c>
      <c r="E47" s="13"/>
      <c r="F47" s="13"/>
      <c r="G47" s="13"/>
      <c r="H47" s="99" t="s">
        <v>169</v>
      </c>
    </row>
    <row r="48" spans="1:8">
      <c r="A48" s="98"/>
      <c r="B48" s="15" t="s">
        <v>157</v>
      </c>
      <c r="C48" s="98"/>
      <c r="D48" s="17">
        <v>0</v>
      </c>
      <c r="E48" s="13"/>
      <c r="F48" s="13"/>
      <c r="G48" s="13"/>
      <c r="H48" s="99"/>
    </row>
    <row r="49" spans="1:8">
      <c r="A49" s="98"/>
      <c r="B49" s="15" t="s">
        <v>158</v>
      </c>
      <c r="C49" s="98"/>
      <c r="D49" s="17">
        <v>0</v>
      </c>
      <c r="E49" s="13"/>
      <c r="F49" s="13"/>
      <c r="G49" s="13"/>
      <c r="H49" s="99"/>
    </row>
    <row r="50" spans="1:8">
      <c r="A50" s="98"/>
      <c r="B50" s="15" t="s">
        <v>159</v>
      </c>
      <c r="C50" s="98"/>
      <c r="D50" s="17">
        <v>6.4782608695652</v>
      </c>
      <c r="E50" s="13"/>
      <c r="F50" s="13"/>
      <c r="G50" s="13"/>
      <c r="H50" s="99"/>
    </row>
    <row r="51" spans="1:8">
      <c r="A51" s="98" t="s">
        <v>170</v>
      </c>
      <c r="B51" s="15" t="s">
        <v>156</v>
      </c>
      <c r="C51" s="10"/>
      <c r="D51" s="12">
        <v>0</v>
      </c>
      <c r="E51" s="13"/>
      <c r="F51" s="13"/>
      <c r="G51" s="13"/>
      <c r="H51" s="16"/>
    </row>
    <row r="52" spans="1:8">
      <c r="A52" s="98"/>
      <c r="B52" s="15" t="s">
        <v>157</v>
      </c>
      <c r="C52" s="10"/>
      <c r="D52" s="12">
        <v>0</v>
      </c>
      <c r="E52" s="13"/>
      <c r="F52" s="13"/>
      <c r="G52" s="13"/>
      <c r="H52" s="16"/>
    </row>
    <row r="53" spans="1:8">
      <c r="A53" s="98"/>
      <c r="B53" s="15" t="s">
        <v>158</v>
      </c>
      <c r="C53" s="10"/>
      <c r="D53" s="12">
        <v>0</v>
      </c>
      <c r="E53" s="13"/>
      <c r="F53" s="13"/>
      <c r="G53" s="13"/>
      <c r="H53" s="16"/>
    </row>
    <row r="54" spans="1:8">
      <c r="A54" s="98"/>
      <c r="B54" s="15" t="s">
        <v>159</v>
      </c>
      <c r="C54" s="10"/>
      <c r="D54" s="12">
        <v>1806602.4505308</v>
      </c>
      <c r="E54" s="13"/>
      <c r="F54" s="13"/>
      <c r="G54" s="13"/>
      <c r="H54" s="16"/>
    </row>
    <row r="55" spans="1:8">
      <c r="A55" s="94" t="s">
        <v>120</v>
      </c>
      <c r="B55" s="95"/>
      <c r="C55" s="98" t="s">
        <v>171</v>
      </c>
      <c r="D55" s="17">
        <v>1806304.3478261</v>
      </c>
      <c r="E55" s="13">
        <v>2.5000000000000001E-4</v>
      </c>
      <c r="F55" s="13" t="s">
        <v>168</v>
      </c>
      <c r="G55" s="17">
        <v>7225217391.3043003</v>
      </c>
      <c r="H55" s="16"/>
    </row>
    <row r="56" spans="1:8">
      <c r="A56" s="100">
        <v>1</v>
      </c>
      <c r="B56" s="15" t="s">
        <v>156</v>
      </c>
      <c r="C56" s="98"/>
      <c r="D56" s="17">
        <v>0</v>
      </c>
      <c r="E56" s="13"/>
      <c r="F56" s="13"/>
      <c r="G56" s="13"/>
      <c r="H56" s="99" t="s">
        <v>172</v>
      </c>
    </row>
    <row r="57" spans="1:8">
      <c r="A57" s="98"/>
      <c r="B57" s="15" t="s">
        <v>157</v>
      </c>
      <c r="C57" s="98"/>
      <c r="D57" s="17">
        <v>0</v>
      </c>
      <c r="E57" s="13"/>
      <c r="F57" s="13"/>
      <c r="G57" s="13"/>
      <c r="H57" s="99"/>
    </row>
    <row r="58" spans="1:8">
      <c r="A58" s="98"/>
      <c r="B58" s="15" t="s">
        <v>158</v>
      </c>
      <c r="C58" s="98"/>
      <c r="D58" s="17">
        <v>0</v>
      </c>
      <c r="E58" s="13"/>
      <c r="F58" s="13"/>
      <c r="G58" s="13"/>
      <c r="H58" s="99"/>
    </row>
    <row r="59" spans="1:8">
      <c r="A59" s="98"/>
      <c r="B59" s="15" t="s">
        <v>159</v>
      </c>
      <c r="C59" s="98"/>
      <c r="D59" s="17">
        <v>1806304.3478261</v>
      </c>
      <c r="E59" s="13"/>
      <c r="F59" s="13"/>
      <c r="G59" s="13"/>
      <c r="H59" s="99"/>
    </row>
    <row r="60" spans="1:8" ht="24.6">
      <c r="A60" s="96" t="s">
        <v>91</v>
      </c>
      <c r="B60" s="93"/>
      <c r="C60" s="10"/>
      <c r="D60" s="12">
        <v>1403.2518354276999</v>
      </c>
      <c r="E60" s="13"/>
      <c r="F60" s="13"/>
      <c r="G60" s="13"/>
      <c r="H60" s="16"/>
    </row>
    <row r="61" spans="1:8">
      <c r="A61" s="98" t="s">
        <v>173</v>
      </c>
      <c r="B61" s="15" t="s">
        <v>156</v>
      </c>
      <c r="C61" s="10"/>
      <c r="D61" s="12">
        <v>0</v>
      </c>
      <c r="E61" s="13"/>
      <c r="F61" s="13"/>
      <c r="G61" s="13"/>
      <c r="H61" s="16"/>
    </row>
    <row r="62" spans="1:8">
      <c r="A62" s="98"/>
      <c r="B62" s="15" t="s">
        <v>157</v>
      </c>
      <c r="C62" s="10"/>
      <c r="D62" s="12">
        <v>0</v>
      </c>
      <c r="E62" s="13"/>
      <c r="F62" s="13"/>
      <c r="G62" s="13"/>
      <c r="H62" s="16"/>
    </row>
    <row r="63" spans="1:8">
      <c r="A63" s="98"/>
      <c r="B63" s="15" t="s">
        <v>158</v>
      </c>
      <c r="C63" s="10"/>
      <c r="D63" s="12">
        <v>0</v>
      </c>
      <c r="E63" s="13"/>
      <c r="F63" s="13"/>
      <c r="G63" s="13"/>
      <c r="H63" s="16"/>
    </row>
    <row r="64" spans="1:8">
      <c r="A64" s="98"/>
      <c r="B64" s="15" t="s">
        <v>159</v>
      </c>
      <c r="C64" s="10"/>
      <c r="D64" s="12">
        <v>8.8949999999999996</v>
      </c>
      <c r="E64" s="13"/>
      <c r="F64" s="13"/>
      <c r="G64" s="13"/>
      <c r="H64" s="16"/>
    </row>
    <row r="65" spans="1:8">
      <c r="A65" s="94" t="s">
        <v>91</v>
      </c>
      <c r="B65" s="95"/>
      <c r="C65" s="98" t="s">
        <v>164</v>
      </c>
      <c r="D65" s="17">
        <v>8.8949999999999996</v>
      </c>
      <c r="E65" s="13">
        <v>1</v>
      </c>
      <c r="F65" s="13" t="s">
        <v>160</v>
      </c>
      <c r="G65" s="17">
        <v>8.8949999999999996</v>
      </c>
      <c r="H65" s="16"/>
    </row>
    <row r="66" spans="1:8">
      <c r="A66" s="100">
        <v>1</v>
      </c>
      <c r="B66" s="15" t="s">
        <v>156</v>
      </c>
      <c r="C66" s="98"/>
      <c r="D66" s="17">
        <v>0</v>
      </c>
      <c r="E66" s="13"/>
      <c r="F66" s="13"/>
      <c r="G66" s="13"/>
      <c r="H66" s="99" t="s">
        <v>42</v>
      </c>
    </row>
    <row r="67" spans="1:8">
      <c r="A67" s="98"/>
      <c r="B67" s="15" t="s">
        <v>157</v>
      </c>
      <c r="C67" s="98"/>
      <c r="D67" s="17">
        <v>0</v>
      </c>
      <c r="E67" s="13"/>
      <c r="F67" s="13"/>
      <c r="G67" s="13"/>
      <c r="H67" s="99"/>
    </row>
    <row r="68" spans="1:8">
      <c r="A68" s="98"/>
      <c r="B68" s="15" t="s">
        <v>158</v>
      </c>
      <c r="C68" s="98"/>
      <c r="D68" s="17">
        <v>0</v>
      </c>
      <c r="E68" s="13"/>
      <c r="F68" s="13"/>
      <c r="G68" s="13"/>
      <c r="H68" s="99"/>
    </row>
    <row r="69" spans="1:8">
      <c r="A69" s="98"/>
      <c r="B69" s="15" t="s">
        <v>159</v>
      </c>
      <c r="C69" s="98"/>
      <c r="D69" s="17">
        <v>8.8949999999999996</v>
      </c>
      <c r="E69" s="13"/>
      <c r="F69" s="13"/>
      <c r="G69" s="13"/>
      <c r="H69" s="99"/>
    </row>
    <row r="70" spans="1:8">
      <c r="A70" s="98" t="s">
        <v>174</v>
      </c>
      <c r="B70" s="15" t="s">
        <v>156</v>
      </c>
      <c r="C70" s="10"/>
      <c r="D70" s="12">
        <v>0</v>
      </c>
      <c r="E70" s="13"/>
      <c r="F70" s="13"/>
      <c r="G70" s="13"/>
      <c r="H70" s="16"/>
    </row>
    <row r="71" spans="1:8">
      <c r="A71" s="98"/>
      <c r="B71" s="15" t="s">
        <v>157</v>
      </c>
      <c r="C71" s="10"/>
      <c r="D71" s="12">
        <v>0</v>
      </c>
      <c r="E71" s="13"/>
      <c r="F71" s="13"/>
      <c r="G71" s="13"/>
      <c r="H71" s="16"/>
    </row>
    <row r="72" spans="1:8">
      <c r="A72" s="98"/>
      <c r="B72" s="15" t="s">
        <v>158</v>
      </c>
      <c r="C72" s="10"/>
      <c r="D72" s="12">
        <v>0</v>
      </c>
      <c r="E72" s="13"/>
      <c r="F72" s="13"/>
      <c r="G72" s="13"/>
      <c r="H72" s="16"/>
    </row>
    <row r="73" spans="1:8">
      <c r="A73" s="98"/>
      <c r="B73" s="15" t="s">
        <v>159</v>
      </c>
      <c r="C73" s="10"/>
      <c r="D73" s="12">
        <v>1403.2518354276999</v>
      </c>
      <c r="E73" s="13"/>
      <c r="F73" s="13"/>
      <c r="G73" s="13"/>
      <c r="H73" s="16"/>
    </row>
    <row r="74" spans="1:8">
      <c r="A74" s="94" t="s">
        <v>91</v>
      </c>
      <c r="B74" s="95"/>
      <c r="C74" s="98" t="s">
        <v>44</v>
      </c>
      <c r="D74" s="17">
        <v>1394.3568354276999</v>
      </c>
      <c r="E74" s="13">
        <v>2.2000000000000002</v>
      </c>
      <c r="F74" s="13" t="s">
        <v>175</v>
      </c>
      <c r="G74" s="17">
        <v>633.79856155805999</v>
      </c>
      <c r="H74" s="16"/>
    </row>
    <row r="75" spans="1:8">
      <c r="A75" s="100">
        <v>1</v>
      </c>
      <c r="B75" s="15" t="s">
        <v>156</v>
      </c>
      <c r="C75" s="98"/>
      <c r="D75" s="17">
        <v>0</v>
      </c>
      <c r="E75" s="13"/>
      <c r="F75" s="13"/>
      <c r="G75" s="13"/>
      <c r="H75" s="99" t="s">
        <v>176</v>
      </c>
    </row>
    <row r="76" spans="1:8">
      <c r="A76" s="98"/>
      <c r="B76" s="15" t="s">
        <v>157</v>
      </c>
      <c r="C76" s="98"/>
      <c r="D76" s="17">
        <v>0</v>
      </c>
      <c r="E76" s="13"/>
      <c r="F76" s="13"/>
      <c r="G76" s="13"/>
      <c r="H76" s="99"/>
    </row>
    <row r="77" spans="1:8">
      <c r="A77" s="98"/>
      <c r="B77" s="15" t="s">
        <v>158</v>
      </c>
      <c r="C77" s="98"/>
      <c r="D77" s="17">
        <v>0</v>
      </c>
      <c r="E77" s="13"/>
      <c r="F77" s="13"/>
      <c r="G77" s="13"/>
      <c r="H77" s="99"/>
    </row>
    <row r="78" spans="1:8">
      <c r="A78" s="98"/>
      <c r="B78" s="15" t="s">
        <v>159</v>
      </c>
      <c r="C78" s="98"/>
      <c r="D78" s="17">
        <v>1394.3568354276999</v>
      </c>
      <c r="E78" s="13"/>
      <c r="F78" s="13"/>
      <c r="G78" s="13"/>
      <c r="H78" s="99"/>
    </row>
    <row r="79" spans="1:8" ht="24.6">
      <c r="A79" s="96" t="s">
        <v>127</v>
      </c>
      <c r="B79" s="93"/>
      <c r="C79" s="10"/>
      <c r="D79" s="12">
        <v>10811.127798787</v>
      </c>
      <c r="E79" s="13"/>
      <c r="F79" s="13"/>
      <c r="G79" s="13"/>
      <c r="H79" s="16"/>
    </row>
    <row r="80" spans="1:8">
      <c r="A80" s="98" t="s">
        <v>177</v>
      </c>
      <c r="B80" s="15" t="s">
        <v>156</v>
      </c>
      <c r="C80" s="10"/>
      <c r="D80" s="12">
        <v>10607.472139633001</v>
      </c>
      <c r="E80" s="13"/>
      <c r="F80" s="13"/>
      <c r="G80" s="13"/>
      <c r="H80" s="16"/>
    </row>
    <row r="81" spans="1:8">
      <c r="A81" s="98"/>
      <c r="B81" s="15" t="s">
        <v>157</v>
      </c>
      <c r="C81" s="10"/>
      <c r="D81" s="12">
        <v>203.65565915427999</v>
      </c>
      <c r="E81" s="13"/>
      <c r="F81" s="13"/>
      <c r="G81" s="13"/>
      <c r="H81" s="16"/>
    </row>
    <row r="82" spans="1:8">
      <c r="A82" s="98"/>
      <c r="B82" s="15" t="s">
        <v>158</v>
      </c>
      <c r="C82" s="10"/>
      <c r="D82" s="12">
        <v>0</v>
      </c>
      <c r="E82" s="13"/>
      <c r="F82" s="13"/>
      <c r="G82" s="13"/>
      <c r="H82" s="16"/>
    </row>
    <row r="83" spans="1:8">
      <c r="A83" s="98"/>
      <c r="B83" s="15" t="s">
        <v>159</v>
      </c>
      <c r="C83" s="10"/>
      <c r="D83" s="12">
        <v>0</v>
      </c>
      <c r="E83" s="13"/>
      <c r="F83" s="13"/>
      <c r="G83" s="13"/>
      <c r="H83" s="16"/>
    </row>
    <row r="84" spans="1:8">
      <c r="A84" s="94" t="s">
        <v>129</v>
      </c>
      <c r="B84" s="95"/>
      <c r="C84" s="98" t="s">
        <v>44</v>
      </c>
      <c r="D84" s="17">
        <v>10811.127798787</v>
      </c>
      <c r="E84" s="13">
        <v>2.2000000000000002</v>
      </c>
      <c r="F84" s="13" t="s">
        <v>175</v>
      </c>
      <c r="G84" s="17">
        <v>4914.1489994487001</v>
      </c>
      <c r="H84" s="16"/>
    </row>
    <row r="85" spans="1:8">
      <c r="A85" s="100">
        <v>1</v>
      </c>
      <c r="B85" s="15" t="s">
        <v>156</v>
      </c>
      <c r="C85" s="98"/>
      <c r="D85" s="17">
        <v>10607.472139633001</v>
      </c>
      <c r="E85" s="13"/>
      <c r="F85" s="13"/>
      <c r="G85" s="13"/>
      <c r="H85" s="99" t="s">
        <v>176</v>
      </c>
    </row>
    <row r="86" spans="1:8">
      <c r="A86" s="98"/>
      <c r="B86" s="15" t="s">
        <v>157</v>
      </c>
      <c r="C86" s="98"/>
      <c r="D86" s="17">
        <v>203.65565915427999</v>
      </c>
      <c r="E86" s="13"/>
      <c r="F86" s="13"/>
      <c r="G86" s="13"/>
      <c r="H86" s="99"/>
    </row>
    <row r="87" spans="1:8">
      <c r="A87" s="98"/>
      <c r="B87" s="15" t="s">
        <v>158</v>
      </c>
      <c r="C87" s="98"/>
      <c r="D87" s="17">
        <v>0</v>
      </c>
      <c r="E87" s="13"/>
      <c r="F87" s="13"/>
      <c r="G87" s="13"/>
      <c r="H87" s="99"/>
    </row>
    <row r="88" spans="1:8">
      <c r="A88" s="98"/>
      <c r="B88" s="15" t="s">
        <v>159</v>
      </c>
      <c r="C88" s="98"/>
      <c r="D88" s="17">
        <v>0</v>
      </c>
      <c r="E88" s="13"/>
      <c r="F88" s="13"/>
      <c r="G88" s="13"/>
      <c r="H88" s="99"/>
    </row>
    <row r="89" spans="1:8" ht="24.6">
      <c r="A89" s="96" t="s">
        <v>131</v>
      </c>
      <c r="B89" s="93"/>
      <c r="C89" s="10"/>
      <c r="D89" s="12">
        <v>0</v>
      </c>
      <c r="E89" s="13"/>
      <c r="F89" s="13"/>
      <c r="G89" s="13"/>
      <c r="H89" s="16"/>
    </row>
    <row r="90" spans="1:8">
      <c r="A90" s="98" t="s">
        <v>178</v>
      </c>
      <c r="B90" s="15" t="s">
        <v>156</v>
      </c>
      <c r="C90" s="10"/>
      <c r="D90" s="12">
        <v>0</v>
      </c>
      <c r="E90" s="13"/>
      <c r="F90" s="13"/>
      <c r="G90" s="13"/>
      <c r="H90" s="16"/>
    </row>
    <row r="91" spans="1:8">
      <c r="A91" s="98"/>
      <c r="B91" s="15" t="s">
        <v>157</v>
      </c>
      <c r="C91" s="10"/>
      <c r="D91" s="12">
        <v>0</v>
      </c>
      <c r="E91" s="13"/>
      <c r="F91" s="13"/>
      <c r="G91" s="13"/>
      <c r="H91" s="16"/>
    </row>
    <row r="92" spans="1:8">
      <c r="A92" s="98"/>
      <c r="B92" s="15" t="s">
        <v>158</v>
      </c>
      <c r="C92" s="10"/>
      <c r="D92" s="12">
        <v>0</v>
      </c>
      <c r="E92" s="13"/>
      <c r="F92" s="13"/>
      <c r="G92" s="13"/>
      <c r="H92" s="16"/>
    </row>
    <row r="93" spans="1:8">
      <c r="A93" s="98"/>
      <c r="B93" s="15" t="s">
        <v>159</v>
      </c>
      <c r="C93" s="10"/>
      <c r="D93" s="12">
        <v>0</v>
      </c>
      <c r="E93" s="13"/>
      <c r="F93" s="13"/>
      <c r="G93" s="13"/>
      <c r="H93" s="16"/>
    </row>
    <row r="94" spans="1:8">
      <c r="A94" s="94" t="s">
        <v>131</v>
      </c>
      <c r="B94" s="95"/>
      <c r="C94" s="98" t="s">
        <v>44</v>
      </c>
      <c r="D94" s="17">
        <v>0</v>
      </c>
      <c r="E94" s="13">
        <v>2.2000000000000002</v>
      </c>
      <c r="F94" s="13" t="s">
        <v>175</v>
      </c>
      <c r="G94" s="17">
        <v>0</v>
      </c>
      <c r="H94" s="16"/>
    </row>
    <row r="95" spans="1:8">
      <c r="A95" s="100">
        <v>1</v>
      </c>
      <c r="B95" s="15" t="s">
        <v>156</v>
      </c>
      <c r="C95" s="98"/>
      <c r="D95" s="17">
        <v>0</v>
      </c>
      <c r="E95" s="13"/>
      <c r="F95" s="13"/>
      <c r="G95" s="13"/>
      <c r="H95" s="99" t="s">
        <v>176</v>
      </c>
    </row>
    <row r="96" spans="1:8">
      <c r="A96" s="98"/>
      <c r="B96" s="15" t="s">
        <v>157</v>
      </c>
      <c r="C96" s="98"/>
      <c r="D96" s="17">
        <v>0</v>
      </c>
      <c r="E96" s="13"/>
      <c r="F96" s="13"/>
      <c r="G96" s="13"/>
      <c r="H96" s="99"/>
    </row>
    <row r="97" spans="1:8">
      <c r="A97" s="98"/>
      <c r="B97" s="15" t="s">
        <v>158</v>
      </c>
      <c r="C97" s="98"/>
      <c r="D97" s="17">
        <v>0</v>
      </c>
      <c r="E97" s="13"/>
      <c r="F97" s="13"/>
      <c r="G97" s="13"/>
      <c r="H97" s="99"/>
    </row>
    <row r="98" spans="1:8">
      <c r="A98" s="98"/>
      <c r="B98" s="15" t="s">
        <v>159</v>
      </c>
      <c r="C98" s="98"/>
      <c r="D98" s="17">
        <v>0</v>
      </c>
      <c r="E98" s="13"/>
      <c r="F98" s="13"/>
      <c r="G98" s="13"/>
      <c r="H98" s="99"/>
    </row>
    <row r="99" spans="1:8" ht="24.6">
      <c r="A99" s="96" t="s">
        <v>78</v>
      </c>
      <c r="B99" s="93"/>
      <c r="C99" s="10"/>
      <c r="D99" s="12">
        <v>186.31811541317001</v>
      </c>
      <c r="E99" s="13"/>
      <c r="F99" s="13"/>
      <c r="G99" s="13"/>
      <c r="H99" s="16"/>
    </row>
    <row r="100" spans="1:8">
      <c r="A100" s="98" t="s">
        <v>179</v>
      </c>
      <c r="B100" s="15" t="s">
        <v>156</v>
      </c>
      <c r="C100" s="10"/>
      <c r="D100" s="12">
        <v>0</v>
      </c>
      <c r="E100" s="13"/>
      <c r="F100" s="13"/>
      <c r="G100" s="13"/>
      <c r="H100" s="16"/>
    </row>
    <row r="101" spans="1:8">
      <c r="A101" s="98"/>
      <c r="B101" s="15" t="s">
        <v>157</v>
      </c>
      <c r="C101" s="10"/>
      <c r="D101" s="12">
        <v>0</v>
      </c>
      <c r="E101" s="13"/>
      <c r="F101" s="13"/>
      <c r="G101" s="13"/>
      <c r="H101" s="16"/>
    </row>
    <row r="102" spans="1:8">
      <c r="A102" s="98"/>
      <c r="B102" s="15" t="s">
        <v>158</v>
      </c>
      <c r="C102" s="10"/>
      <c r="D102" s="12">
        <v>0</v>
      </c>
      <c r="E102" s="13"/>
      <c r="F102" s="13"/>
      <c r="G102" s="13"/>
      <c r="H102" s="16"/>
    </row>
    <row r="103" spans="1:8">
      <c r="A103" s="98"/>
      <c r="B103" s="15" t="s">
        <v>159</v>
      </c>
      <c r="C103" s="10"/>
      <c r="D103" s="12">
        <v>186.31811541317001</v>
      </c>
      <c r="E103" s="13"/>
      <c r="F103" s="13"/>
      <c r="G103" s="13"/>
      <c r="H103" s="16"/>
    </row>
    <row r="104" spans="1:8">
      <c r="A104" s="94" t="s">
        <v>135</v>
      </c>
      <c r="B104" s="95"/>
      <c r="C104" s="98" t="s">
        <v>44</v>
      </c>
      <c r="D104" s="17">
        <v>186.31811541317001</v>
      </c>
      <c r="E104" s="13">
        <v>2.2000000000000002</v>
      </c>
      <c r="F104" s="13" t="s">
        <v>175</v>
      </c>
      <c r="G104" s="17">
        <v>84.690052460532002</v>
      </c>
      <c r="H104" s="16"/>
    </row>
    <row r="105" spans="1:8">
      <c r="A105" s="100">
        <v>1</v>
      </c>
      <c r="B105" s="15" t="s">
        <v>156</v>
      </c>
      <c r="C105" s="98"/>
      <c r="D105" s="17">
        <v>0</v>
      </c>
      <c r="E105" s="13"/>
      <c r="F105" s="13"/>
      <c r="G105" s="13"/>
      <c r="H105" s="99" t="s">
        <v>176</v>
      </c>
    </row>
    <row r="106" spans="1:8">
      <c r="A106" s="98"/>
      <c r="B106" s="15" t="s">
        <v>157</v>
      </c>
      <c r="C106" s="98"/>
      <c r="D106" s="17">
        <v>0</v>
      </c>
      <c r="E106" s="13"/>
      <c r="F106" s="13"/>
      <c r="G106" s="13"/>
      <c r="H106" s="99"/>
    </row>
    <row r="107" spans="1:8">
      <c r="A107" s="98"/>
      <c r="B107" s="15" t="s">
        <v>158</v>
      </c>
      <c r="C107" s="98"/>
      <c r="D107" s="17">
        <v>0</v>
      </c>
      <c r="E107" s="13"/>
      <c r="F107" s="13"/>
      <c r="G107" s="13"/>
      <c r="H107" s="99"/>
    </row>
    <row r="108" spans="1:8">
      <c r="A108" s="98"/>
      <c r="B108" s="15" t="s">
        <v>159</v>
      </c>
      <c r="C108" s="98"/>
      <c r="D108" s="17">
        <v>186.31811541317001</v>
      </c>
      <c r="E108" s="13"/>
      <c r="F108" s="13"/>
      <c r="G108" s="13"/>
      <c r="H108" s="99"/>
    </row>
    <row r="109" spans="1:8" ht="24.6">
      <c r="A109" s="96" t="s">
        <v>138</v>
      </c>
      <c r="B109" s="93"/>
      <c r="C109" s="10"/>
      <c r="D109" s="12">
        <v>19.5</v>
      </c>
      <c r="E109" s="13"/>
      <c r="F109" s="13"/>
      <c r="G109" s="13"/>
      <c r="H109" s="16"/>
    </row>
    <row r="110" spans="1:8">
      <c r="A110" s="98" t="s">
        <v>180</v>
      </c>
      <c r="B110" s="15" t="s">
        <v>156</v>
      </c>
      <c r="C110" s="10"/>
      <c r="D110" s="12">
        <v>19.5</v>
      </c>
      <c r="E110" s="13"/>
      <c r="F110" s="13"/>
      <c r="G110" s="13"/>
      <c r="H110" s="16"/>
    </row>
    <row r="111" spans="1:8">
      <c r="A111" s="98"/>
      <c r="B111" s="15" t="s">
        <v>157</v>
      </c>
      <c r="C111" s="10"/>
      <c r="D111" s="12">
        <v>0</v>
      </c>
      <c r="E111" s="13"/>
      <c r="F111" s="13"/>
      <c r="G111" s="13"/>
      <c r="H111" s="16"/>
    </row>
    <row r="112" spans="1:8">
      <c r="A112" s="98"/>
      <c r="B112" s="15" t="s">
        <v>158</v>
      </c>
      <c r="C112" s="10"/>
      <c r="D112" s="12">
        <v>0</v>
      </c>
      <c r="E112" s="13"/>
      <c r="F112" s="13"/>
      <c r="G112" s="13"/>
      <c r="H112" s="16"/>
    </row>
    <row r="113" spans="1:8">
      <c r="A113" s="98"/>
      <c r="B113" s="15" t="s">
        <v>159</v>
      </c>
      <c r="C113" s="10"/>
      <c r="D113" s="12">
        <v>0</v>
      </c>
      <c r="E113" s="13"/>
      <c r="F113" s="13"/>
      <c r="G113" s="13"/>
      <c r="H113" s="16"/>
    </row>
    <row r="114" spans="1:8">
      <c r="A114" s="94" t="s">
        <v>140</v>
      </c>
      <c r="B114" s="95"/>
      <c r="C114" s="98" t="s">
        <v>167</v>
      </c>
      <c r="D114" s="17">
        <v>19.5</v>
      </c>
      <c r="E114" s="13">
        <v>5.0000000000000001E-4</v>
      </c>
      <c r="F114" s="13" t="s">
        <v>168</v>
      </c>
      <c r="G114" s="17">
        <v>39000</v>
      </c>
      <c r="H114" s="16"/>
    </row>
    <row r="115" spans="1:8">
      <c r="A115" s="100">
        <v>1</v>
      </c>
      <c r="B115" s="15" t="s">
        <v>156</v>
      </c>
      <c r="C115" s="98"/>
      <c r="D115" s="17">
        <v>19.5</v>
      </c>
      <c r="E115" s="13"/>
      <c r="F115" s="13"/>
      <c r="G115" s="13"/>
      <c r="H115" s="99" t="s">
        <v>169</v>
      </c>
    </row>
    <row r="116" spans="1:8">
      <c r="A116" s="98"/>
      <c r="B116" s="15" t="s">
        <v>157</v>
      </c>
      <c r="C116" s="98"/>
      <c r="D116" s="17">
        <v>0</v>
      </c>
      <c r="E116" s="13"/>
      <c r="F116" s="13"/>
      <c r="G116" s="13"/>
      <c r="H116" s="99"/>
    </row>
    <row r="117" spans="1:8">
      <c r="A117" s="98"/>
      <c r="B117" s="15" t="s">
        <v>158</v>
      </c>
      <c r="C117" s="98"/>
      <c r="D117" s="17">
        <v>0</v>
      </c>
      <c r="E117" s="13"/>
      <c r="F117" s="13"/>
      <c r="G117" s="13"/>
      <c r="H117" s="99"/>
    </row>
    <row r="118" spans="1:8">
      <c r="A118" s="98"/>
      <c r="B118" s="15" t="s">
        <v>159</v>
      </c>
      <c r="C118" s="98"/>
      <c r="D118" s="17">
        <v>0</v>
      </c>
      <c r="E118" s="13"/>
      <c r="F118" s="13"/>
      <c r="G118" s="13"/>
      <c r="H118" s="99"/>
    </row>
    <row r="119" spans="1:8" ht="24.6">
      <c r="A119" s="96" t="s">
        <v>143</v>
      </c>
      <c r="B119" s="93"/>
      <c r="C119" s="10"/>
      <c r="D119" s="12">
        <v>393.36352657005</v>
      </c>
      <c r="E119" s="13"/>
      <c r="F119" s="13"/>
      <c r="G119" s="13"/>
      <c r="H119" s="16"/>
    </row>
    <row r="120" spans="1:8">
      <c r="A120" s="98" t="s">
        <v>181</v>
      </c>
      <c r="B120" s="15" t="s">
        <v>156</v>
      </c>
      <c r="C120" s="10"/>
      <c r="D120" s="12">
        <v>393.36352657005</v>
      </c>
      <c r="E120" s="13"/>
      <c r="F120" s="13"/>
      <c r="G120" s="13"/>
      <c r="H120" s="16"/>
    </row>
    <row r="121" spans="1:8">
      <c r="A121" s="98"/>
      <c r="B121" s="15" t="s">
        <v>157</v>
      </c>
      <c r="C121" s="10"/>
      <c r="D121" s="12">
        <v>0</v>
      </c>
      <c r="E121" s="13"/>
      <c r="F121" s="13"/>
      <c r="G121" s="13"/>
      <c r="H121" s="16"/>
    </row>
    <row r="122" spans="1:8">
      <c r="A122" s="98"/>
      <c r="B122" s="15" t="s">
        <v>158</v>
      </c>
      <c r="C122" s="10"/>
      <c r="D122" s="12">
        <v>0</v>
      </c>
      <c r="E122" s="13"/>
      <c r="F122" s="13"/>
      <c r="G122" s="13"/>
      <c r="H122" s="16"/>
    </row>
    <row r="123" spans="1:8">
      <c r="A123" s="98"/>
      <c r="B123" s="15" t="s">
        <v>159</v>
      </c>
      <c r="C123" s="10"/>
      <c r="D123" s="12">
        <v>0</v>
      </c>
      <c r="E123" s="13"/>
      <c r="F123" s="13"/>
      <c r="G123" s="13"/>
      <c r="H123" s="16"/>
    </row>
    <row r="124" spans="1:8">
      <c r="A124" s="94" t="s">
        <v>48</v>
      </c>
      <c r="B124" s="95"/>
      <c r="C124" s="98" t="s">
        <v>171</v>
      </c>
      <c r="D124" s="17">
        <v>393.36352657005</v>
      </c>
      <c r="E124" s="13">
        <v>2.5000000000000001E-4</v>
      </c>
      <c r="F124" s="13" t="s">
        <v>168</v>
      </c>
      <c r="G124" s="17">
        <v>1573454.1062802</v>
      </c>
      <c r="H124" s="16"/>
    </row>
    <row r="125" spans="1:8">
      <c r="A125" s="100">
        <v>1</v>
      </c>
      <c r="B125" s="15" t="s">
        <v>156</v>
      </c>
      <c r="C125" s="98"/>
      <c r="D125" s="17">
        <v>393.36352657005</v>
      </c>
      <c r="E125" s="13"/>
      <c r="F125" s="13"/>
      <c r="G125" s="13"/>
      <c r="H125" s="99" t="s">
        <v>172</v>
      </c>
    </row>
    <row r="126" spans="1:8">
      <c r="A126" s="98"/>
      <c r="B126" s="15" t="s">
        <v>157</v>
      </c>
      <c r="C126" s="98"/>
      <c r="D126" s="17">
        <v>0</v>
      </c>
      <c r="E126" s="13"/>
      <c r="F126" s="13"/>
      <c r="G126" s="13"/>
      <c r="H126" s="99"/>
    </row>
    <row r="127" spans="1:8">
      <c r="A127" s="98"/>
      <c r="B127" s="15" t="s">
        <v>158</v>
      </c>
      <c r="C127" s="98"/>
      <c r="D127" s="17">
        <v>0</v>
      </c>
      <c r="E127" s="13"/>
      <c r="F127" s="13"/>
      <c r="G127" s="13"/>
      <c r="H127" s="99"/>
    </row>
    <row r="128" spans="1:8">
      <c r="A128" s="98"/>
      <c r="B128" s="15" t="s">
        <v>159</v>
      </c>
      <c r="C128" s="98"/>
      <c r="D128" s="17">
        <v>0</v>
      </c>
      <c r="E128" s="13"/>
      <c r="F128" s="13"/>
      <c r="G128" s="13"/>
      <c r="H128" s="99"/>
    </row>
    <row r="129" spans="1:8">
      <c r="A129" s="18"/>
      <c r="C129" s="18"/>
      <c r="D129" s="7"/>
      <c r="E129" s="7"/>
      <c r="F129" s="7"/>
      <c r="G129" s="7"/>
      <c r="H129" s="19"/>
    </row>
    <row r="131" spans="1:8">
      <c r="A131" s="97" t="s">
        <v>182</v>
      </c>
      <c r="B131" s="97"/>
      <c r="C131" s="97"/>
      <c r="D131" s="97"/>
      <c r="E131" s="97"/>
      <c r="F131" s="97"/>
      <c r="G131" s="97"/>
      <c r="H131" s="97"/>
    </row>
    <row r="132" spans="1:8">
      <c r="A132" s="97" t="s">
        <v>183</v>
      </c>
      <c r="B132" s="97"/>
      <c r="C132" s="97"/>
      <c r="D132" s="97"/>
      <c r="E132" s="97"/>
      <c r="F132" s="97"/>
      <c r="G132" s="97"/>
      <c r="H132" s="97"/>
    </row>
  </sheetData>
  <mergeCells count="76">
    <mergeCell ref="H105:H108"/>
    <mergeCell ref="H115:H118"/>
    <mergeCell ref="H125:H128"/>
    <mergeCell ref="H56:H59"/>
    <mergeCell ref="H66:H69"/>
    <mergeCell ref="H75:H78"/>
    <mergeCell ref="H85:H88"/>
    <mergeCell ref="H95:H98"/>
    <mergeCell ref="H9:H12"/>
    <mergeCell ref="H19:H22"/>
    <mergeCell ref="H28:H31"/>
    <mergeCell ref="H38:H41"/>
    <mergeCell ref="H47:H50"/>
    <mergeCell ref="A115:A118"/>
    <mergeCell ref="A120:A123"/>
    <mergeCell ref="A125:A128"/>
    <mergeCell ref="C8:C12"/>
    <mergeCell ref="C18:C22"/>
    <mergeCell ref="C27:C31"/>
    <mergeCell ref="C37:C41"/>
    <mergeCell ref="C46:C50"/>
    <mergeCell ref="C55:C59"/>
    <mergeCell ref="C65:C69"/>
    <mergeCell ref="C74:C78"/>
    <mergeCell ref="C84:C88"/>
    <mergeCell ref="C94:C98"/>
    <mergeCell ref="C104:C108"/>
    <mergeCell ref="C114:C118"/>
    <mergeCell ref="C124:C128"/>
    <mergeCell ref="A90:A93"/>
    <mergeCell ref="A95:A98"/>
    <mergeCell ref="A100:A103"/>
    <mergeCell ref="A105:A108"/>
    <mergeCell ref="A110:A113"/>
    <mergeCell ref="A61:A64"/>
    <mergeCell ref="A66:A69"/>
    <mergeCell ref="A70:A73"/>
    <mergeCell ref="A75:A78"/>
    <mergeCell ref="A80:A83"/>
    <mergeCell ref="A119:B119"/>
    <mergeCell ref="A124:B124"/>
    <mergeCell ref="A131:H131"/>
    <mergeCell ref="A132:H132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1:A54"/>
    <mergeCell ref="A56:A59"/>
    <mergeCell ref="A94:B94"/>
    <mergeCell ref="A99:B99"/>
    <mergeCell ref="A104:B104"/>
    <mergeCell ref="A109:B109"/>
    <mergeCell ref="A114:B114"/>
    <mergeCell ref="A65:B65"/>
    <mergeCell ref="A74:B74"/>
    <mergeCell ref="A79:B79"/>
    <mergeCell ref="A84:B84"/>
    <mergeCell ref="A89:B89"/>
    <mergeCell ref="A85:A88"/>
    <mergeCell ref="A32:B32"/>
    <mergeCell ref="A37:B37"/>
    <mergeCell ref="A46:B46"/>
    <mergeCell ref="A55:B55"/>
    <mergeCell ref="A60:B60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I8"/>
  <sheetViews>
    <sheetView zoomScale="90" zoomScaleNormal="90" workbookViewId="0">
      <selection activeCell="F16" sqref="F16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46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184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185</v>
      </c>
      <c r="B3" s="2" t="s">
        <v>186</v>
      </c>
      <c r="C3" s="2" t="s">
        <v>187</v>
      </c>
      <c r="D3" s="2" t="s">
        <v>188</v>
      </c>
      <c r="E3" s="2" t="s">
        <v>189</v>
      </c>
      <c r="F3" s="2" t="s">
        <v>190</v>
      </c>
      <c r="G3" s="2" t="s">
        <v>191</v>
      </c>
      <c r="H3" s="2" t="s">
        <v>192</v>
      </c>
    </row>
    <row r="4" spans="1:8" ht="55.2" customHeight="1">
      <c r="A4" s="3" t="s">
        <v>193</v>
      </c>
      <c r="B4" s="4" t="s">
        <v>160</v>
      </c>
      <c r="C4" s="5">
        <v>1</v>
      </c>
      <c r="D4" s="5">
        <v>3052.010419532</v>
      </c>
      <c r="E4" s="4" t="s">
        <v>194</v>
      </c>
      <c r="F4" s="3" t="s">
        <v>193</v>
      </c>
      <c r="G4" s="5">
        <v>3052.010419532</v>
      </c>
      <c r="H4" t="s">
        <v>195</v>
      </c>
    </row>
    <row r="5" spans="1:8" ht="39" hidden="1" customHeight="1">
      <c r="A5" s="3" t="s">
        <v>196</v>
      </c>
      <c r="B5" s="4" t="s">
        <v>160</v>
      </c>
      <c r="C5" s="5">
        <v>4.5</v>
      </c>
      <c r="D5" s="5">
        <v>4.8225376529421</v>
      </c>
      <c r="E5" s="4"/>
      <c r="F5" s="4"/>
      <c r="G5" s="5">
        <v>21.701419438239</v>
      </c>
      <c r="H5" s="6"/>
    </row>
    <row r="6" spans="1:8" ht="39" customHeight="1">
      <c r="A6" s="3" t="s">
        <v>197</v>
      </c>
      <c r="B6" s="4" t="s">
        <v>175</v>
      </c>
      <c r="C6" s="5">
        <v>7.3307624890446998</v>
      </c>
      <c r="D6" s="5">
        <v>222.07854046447</v>
      </c>
      <c r="E6" s="4">
        <v>6</v>
      </c>
      <c r="F6" s="3" t="s">
        <v>197</v>
      </c>
      <c r="G6" s="5">
        <v>1628.0050340586999</v>
      </c>
      <c r="H6" s="6" t="s">
        <v>198</v>
      </c>
    </row>
    <row r="7" spans="1:8" ht="39" hidden="1" customHeight="1">
      <c r="A7" s="3" t="s">
        <v>199</v>
      </c>
      <c r="B7" s="4" t="s">
        <v>160</v>
      </c>
      <c r="C7" s="5">
        <v>48.203330411918998</v>
      </c>
      <c r="D7" s="5">
        <v>24.126470438877</v>
      </c>
      <c r="E7" s="4">
        <v>6</v>
      </c>
      <c r="F7" s="4"/>
      <c r="G7" s="5">
        <v>1162.9762262386</v>
      </c>
      <c r="H7" s="6"/>
    </row>
    <row r="8" spans="1:8" ht="39" hidden="1" customHeight="1">
      <c r="A8" s="3" t="s">
        <v>200</v>
      </c>
      <c r="B8" s="4" t="s">
        <v>160</v>
      </c>
      <c r="C8" s="5">
        <v>13.496932515337001</v>
      </c>
      <c r="D8" s="5">
        <v>90.702982039983993</v>
      </c>
      <c r="E8" s="4">
        <v>6</v>
      </c>
      <c r="F8" s="4"/>
      <c r="G8" s="5">
        <v>1224.2120275335001</v>
      </c>
      <c r="H8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5"/>
  <sheetViews>
    <sheetView topLeftCell="C70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202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4</v>
      </c>
      <c r="B18" s="91" t="s">
        <v>28</v>
      </c>
      <c r="C18" s="91" t="s">
        <v>29</v>
      </c>
      <c r="D18" s="88" t="s">
        <v>30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1373.4156667254999</v>
      </c>
      <c r="E25" s="41">
        <v>3.8895111606770998</v>
      </c>
      <c r="F25" s="41">
        <v>3052.011580112</v>
      </c>
      <c r="G25" s="41">
        <v>0</v>
      </c>
      <c r="H25" s="41">
        <v>4429.3167579982</v>
      </c>
    </row>
    <row r="26" spans="1:8" ht="31.2">
      <c r="A26" s="2">
        <v>2</v>
      </c>
      <c r="B26" s="2" t="s">
        <v>41</v>
      </c>
      <c r="C26" s="42" t="s">
        <v>42</v>
      </c>
      <c r="D26" s="41">
        <v>71.25</v>
      </c>
      <c r="E26" s="41">
        <v>6.22</v>
      </c>
      <c r="F26" s="41">
        <v>0</v>
      </c>
      <c r="G26" s="41">
        <v>0</v>
      </c>
      <c r="H26" s="41">
        <v>77.47</v>
      </c>
    </row>
    <row r="27" spans="1:8">
      <c r="A27" s="2">
        <v>3</v>
      </c>
      <c r="B27" s="2" t="s">
        <v>43</v>
      </c>
      <c r="C27" s="42" t="s">
        <v>44</v>
      </c>
      <c r="D27" s="41">
        <v>10607.472139633001</v>
      </c>
      <c r="E27" s="41">
        <v>203.65565915427999</v>
      </c>
      <c r="F27" s="41">
        <v>0</v>
      </c>
      <c r="G27" s="41">
        <v>0</v>
      </c>
      <c r="H27" s="41">
        <v>10811.127798787</v>
      </c>
    </row>
    <row r="28" spans="1:8">
      <c r="A28" s="2">
        <v>4</v>
      </c>
      <c r="B28" s="2" t="s">
        <v>45</v>
      </c>
      <c r="C28" s="42" t="s">
        <v>46</v>
      </c>
      <c r="D28" s="41">
        <v>19.5</v>
      </c>
      <c r="E28" s="41">
        <v>0</v>
      </c>
      <c r="F28" s="41">
        <v>0</v>
      </c>
      <c r="G28" s="41">
        <v>0</v>
      </c>
      <c r="H28" s="41">
        <v>19.5</v>
      </c>
    </row>
    <row r="29" spans="1:8">
      <c r="A29" s="2">
        <v>5</v>
      </c>
      <c r="B29" s="2" t="s">
        <v>47</v>
      </c>
      <c r="C29" s="42" t="s">
        <v>48</v>
      </c>
      <c r="D29" s="41">
        <v>429.21272439634998</v>
      </c>
      <c r="E29" s="41">
        <v>0</v>
      </c>
      <c r="F29" s="41">
        <v>0</v>
      </c>
      <c r="G29" s="41">
        <v>0</v>
      </c>
      <c r="H29" s="41">
        <v>429.21272439634998</v>
      </c>
    </row>
    <row r="30" spans="1:8">
      <c r="A30" s="2"/>
      <c r="B30" s="33"/>
      <c r="C30" s="33" t="s">
        <v>49</v>
      </c>
      <c r="D30" s="41">
        <v>12500.850530755</v>
      </c>
      <c r="E30" s="41">
        <v>213.76517031495001</v>
      </c>
      <c r="F30" s="41">
        <v>3052.011580112</v>
      </c>
      <c r="G30" s="41">
        <v>0</v>
      </c>
      <c r="H30" s="41">
        <v>15766.627281182</v>
      </c>
    </row>
    <row r="31" spans="1:8">
      <c r="A31" s="2"/>
      <c r="B31" s="33"/>
      <c r="C31" s="44" t="s">
        <v>50</v>
      </c>
      <c r="D31" s="41"/>
      <c r="E31" s="41"/>
      <c r="F31" s="41"/>
      <c r="G31" s="41"/>
      <c r="H31" s="41"/>
    </row>
    <row r="32" spans="1:8" s="35" customFormat="1">
      <c r="A32" s="45"/>
      <c r="B32" s="45"/>
      <c r="C32" s="46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33" t="s">
        <v>51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39"/>
      <c r="B34" s="33"/>
      <c r="C34" s="40" t="s">
        <v>52</v>
      </c>
      <c r="D34" s="41"/>
      <c r="E34" s="41"/>
      <c r="F34" s="41"/>
      <c r="G34" s="41"/>
      <c r="H34" s="41"/>
    </row>
    <row r="35" spans="1:8">
      <c r="A35" s="39"/>
      <c r="B35" s="2"/>
      <c r="C35" s="47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40" t="s">
        <v>53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>
      <c r="A37" s="2"/>
      <c r="B37" s="33"/>
      <c r="C37" s="44" t="s">
        <v>54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55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31.5" customHeight="1">
      <c r="A40" s="2"/>
      <c r="B40" s="33"/>
      <c r="C40" s="44" t="s">
        <v>56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57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44" t="s">
        <v>58</v>
      </c>
      <c r="D43" s="41"/>
      <c r="E43" s="41"/>
      <c r="F43" s="41"/>
      <c r="G43" s="41"/>
      <c r="H43" s="41"/>
    </row>
    <row r="44" spans="1:8" s="35" customFormat="1">
      <c r="A44" s="45"/>
      <c r="B44" s="45"/>
      <c r="C44" s="46"/>
      <c r="D44" s="41"/>
      <c r="E44" s="41"/>
      <c r="F44" s="41"/>
      <c r="G44" s="41"/>
      <c r="H44" s="41">
        <f>SUM(D44:G44)</f>
        <v>0</v>
      </c>
    </row>
    <row r="45" spans="1:8">
      <c r="A45" s="2"/>
      <c r="B45" s="33"/>
      <c r="C45" s="33" t="s">
        <v>59</v>
      </c>
      <c r="D45" s="41">
        <f>SUM(D44:D44)</f>
        <v>0</v>
      </c>
      <c r="E45" s="41">
        <f>SUM(E44:E44)</f>
        <v>0</v>
      </c>
      <c r="F45" s="41">
        <f>SUM(F44:F44)</f>
        <v>0</v>
      </c>
      <c r="G45" s="41">
        <f>SUM(G44:G44)</f>
        <v>0</v>
      </c>
      <c r="H45" s="41">
        <f>SUM(D45:G45)</f>
        <v>0</v>
      </c>
    </row>
    <row r="46" spans="1:8">
      <c r="A46" s="2"/>
      <c r="B46" s="33"/>
      <c r="C46" s="33" t="s">
        <v>60</v>
      </c>
      <c r="D46" s="41">
        <v>12500.850530755</v>
      </c>
      <c r="E46" s="41">
        <v>213.76517031495001</v>
      </c>
      <c r="F46" s="41">
        <v>3052.011580112</v>
      </c>
      <c r="G46" s="41">
        <v>0</v>
      </c>
      <c r="H46" s="41">
        <v>15766.627281182</v>
      </c>
    </row>
    <row r="47" spans="1:8">
      <c r="A47" s="2"/>
      <c r="B47" s="33"/>
      <c r="C47" s="44" t="s">
        <v>61</v>
      </c>
      <c r="D47" s="41"/>
      <c r="E47" s="41"/>
      <c r="F47" s="41"/>
      <c r="G47" s="41"/>
      <c r="H47" s="41"/>
    </row>
    <row r="48" spans="1:8" ht="31.2">
      <c r="A48" s="2">
        <v>6</v>
      </c>
      <c r="B48" s="2" t="s">
        <v>62</v>
      </c>
      <c r="C48" s="42" t="s">
        <v>63</v>
      </c>
      <c r="D48" s="41">
        <v>28.719976150417999</v>
      </c>
      <c r="E48" s="41">
        <v>8.1334930478664996E-2</v>
      </c>
      <c r="F48" s="41">
        <v>0</v>
      </c>
      <c r="G48" s="41">
        <v>0</v>
      </c>
      <c r="H48" s="41">
        <v>28.801311080897001</v>
      </c>
    </row>
    <row r="49" spans="1:8" ht="31.2">
      <c r="A49" s="2">
        <v>7</v>
      </c>
      <c r="B49" s="2" t="s">
        <v>62</v>
      </c>
      <c r="C49" s="42" t="s">
        <v>64</v>
      </c>
      <c r="D49" s="41">
        <v>266.96805349082001</v>
      </c>
      <c r="E49" s="41">
        <v>5.2468914788571004</v>
      </c>
      <c r="F49" s="41">
        <v>0</v>
      </c>
      <c r="G49" s="41">
        <v>0</v>
      </c>
      <c r="H49" s="41">
        <v>272.21494496968</v>
      </c>
    </row>
    <row r="50" spans="1:8" ht="31.2">
      <c r="A50" s="2">
        <v>8</v>
      </c>
      <c r="B50" s="2" t="s">
        <v>62</v>
      </c>
      <c r="C50" s="42" t="s">
        <v>65</v>
      </c>
      <c r="D50" s="41">
        <v>0.39</v>
      </c>
      <c r="E50" s="41">
        <v>0</v>
      </c>
      <c r="F50" s="41">
        <v>0</v>
      </c>
      <c r="G50" s="41">
        <v>0</v>
      </c>
      <c r="H50" s="41">
        <v>0.39</v>
      </c>
    </row>
    <row r="51" spans="1:8" ht="31.2">
      <c r="A51" s="2">
        <v>9</v>
      </c>
      <c r="B51" s="2" t="s">
        <v>62</v>
      </c>
      <c r="C51" s="42" t="s">
        <v>66</v>
      </c>
      <c r="D51" s="41">
        <v>8.5842544879269003</v>
      </c>
      <c r="E51" s="41">
        <v>0</v>
      </c>
      <c r="F51" s="41">
        <v>0</v>
      </c>
      <c r="G51" s="41">
        <v>0</v>
      </c>
      <c r="H51" s="41">
        <v>8.5842544879269003</v>
      </c>
    </row>
    <row r="52" spans="1:8">
      <c r="A52" s="2"/>
      <c r="B52" s="33"/>
      <c r="C52" s="33" t="s">
        <v>67</v>
      </c>
      <c r="D52" s="41">
        <v>304.66228412917002</v>
      </c>
      <c r="E52" s="41">
        <v>5.3282264093357004</v>
      </c>
      <c r="F52" s="41">
        <v>0</v>
      </c>
      <c r="G52" s="41">
        <v>0</v>
      </c>
      <c r="H52" s="41">
        <v>309.99051053850002</v>
      </c>
    </row>
    <row r="53" spans="1:8">
      <c r="A53" s="2"/>
      <c r="B53" s="33"/>
      <c r="C53" s="33" t="s">
        <v>68</v>
      </c>
      <c r="D53" s="41">
        <v>12805.512814883999</v>
      </c>
      <c r="E53" s="41">
        <v>219.09339672428999</v>
      </c>
      <c r="F53" s="41">
        <v>3052.011580112</v>
      </c>
      <c r="G53" s="41">
        <v>0</v>
      </c>
      <c r="H53" s="41">
        <v>16076.61779172</v>
      </c>
    </row>
    <row r="54" spans="1:8">
      <c r="A54" s="2"/>
      <c r="B54" s="33"/>
      <c r="C54" s="33" t="s">
        <v>69</v>
      </c>
      <c r="D54" s="41"/>
      <c r="E54" s="41"/>
      <c r="F54" s="41"/>
      <c r="G54" s="41"/>
      <c r="H54" s="41"/>
    </row>
    <row r="55" spans="1:8">
      <c r="A55" s="2">
        <v>10</v>
      </c>
      <c r="B55" s="2" t="s">
        <v>70</v>
      </c>
      <c r="C55" s="48" t="s">
        <v>40</v>
      </c>
      <c r="D55" s="41">
        <v>0</v>
      </c>
      <c r="E55" s="41">
        <v>0</v>
      </c>
      <c r="F55" s="41">
        <v>0</v>
      </c>
      <c r="G55" s="41">
        <v>69.477961458869004</v>
      </c>
      <c r="H55" s="41">
        <v>69.477961458869004</v>
      </c>
    </row>
    <row r="56" spans="1:8" ht="31.2">
      <c r="A56" s="2">
        <v>11</v>
      </c>
      <c r="B56" s="2" t="s">
        <v>71</v>
      </c>
      <c r="C56" s="48" t="s">
        <v>72</v>
      </c>
      <c r="D56" s="41">
        <v>331.77844876136999</v>
      </c>
      <c r="E56" s="41">
        <v>5.7183376545040998</v>
      </c>
      <c r="F56" s="41">
        <v>0</v>
      </c>
      <c r="G56" s="41">
        <v>0</v>
      </c>
      <c r="H56" s="41">
        <v>337.49678641588002</v>
      </c>
    </row>
    <row r="57" spans="1:8">
      <c r="A57" s="2">
        <v>12</v>
      </c>
      <c r="B57" s="2" t="s">
        <v>73</v>
      </c>
      <c r="C57" s="48" t="s">
        <v>74</v>
      </c>
      <c r="D57" s="41">
        <v>0</v>
      </c>
      <c r="E57" s="41">
        <v>0</v>
      </c>
      <c r="F57" s="41">
        <v>0</v>
      </c>
      <c r="G57" s="41">
        <v>281.86959465094998</v>
      </c>
      <c r="H57" s="41">
        <v>281.86959465094998</v>
      </c>
    </row>
    <row r="58" spans="1:8">
      <c r="A58" s="2">
        <v>13</v>
      </c>
      <c r="B58" s="2"/>
      <c r="C58" s="48" t="s">
        <v>75</v>
      </c>
      <c r="D58" s="41">
        <v>0</v>
      </c>
      <c r="E58" s="41">
        <v>0</v>
      </c>
      <c r="F58" s="41">
        <v>0</v>
      </c>
      <c r="G58" s="41">
        <v>3.7535873835567002</v>
      </c>
      <c r="H58" s="41">
        <v>3.7535873835567002</v>
      </c>
    </row>
    <row r="59" spans="1:8">
      <c r="A59" s="2">
        <v>14</v>
      </c>
      <c r="B59" s="2"/>
      <c r="C59" s="48" t="s">
        <v>76</v>
      </c>
      <c r="D59" s="41">
        <v>0</v>
      </c>
      <c r="E59" s="41">
        <v>0</v>
      </c>
      <c r="F59" s="41">
        <v>0</v>
      </c>
      <c r="G59" s="41">
        <v>7.3294282893405001</v>
      </c>
      <c r="H59" s="41">
        <v>7.3294282893405001</v>
      </c>
    </row>
    <row r="60" spans="1:8">
      <c r="A60" s="2">
        <v>15</v>
      </c>
      <c r="B60" s="2" t="s">
        <v>77</v>
      </c>
      <c r="C60" s="48" t="s">
        <v>78</v>
      </c>
      <c r="D60" s="41">
        <v>0</v>
      </c>
      <c r="E60" s="41">
        <v>0</v>
      </c>
      <c r="F60" s="41">
        <v>0</v>
      </c>
      <c r="G60" s="41">
        <v>186.31811541317001</v>
      </c>
      <c r="H60" s="41">
        <v>186.31811541317001</v>
      </c>
    </row>
    <row r="61" spans="1:8">
      <c r="A61" s="2">
        <v>16</v>
      </c>
      <c r="B61" s="2"/>
      <c r="C61" s="48" t="s">
        <v>79</v>
      </c>
      <c r="D61" s="41">
        <v>0</v>
      </c>
      <c r="E61" s="41">
        <v>0</v>
      </c>
      <c r="F61" s="41">
        <v>0</v>
      </c>
      <c r="G61" s="41">
        <v>50.399836456711</v>
      </c>
      <c r="H61" s="41">
        <v>50.399836456711</v>
      </c>
    </row>
    <row r="62" spans="1:8">
      <c r="A62" s="2">
        <v>17</v>
      </c>
      <c r="B62" s="2"/>
      <c r="C62" s="48" t="s">
        <v>80</v>
      </c>
      <c r="D62" s="41">
        <v>0</v>
      </c>
      <c r="E62" s="41">
        <v>0</v>
      </c>
      <c r="F62" s="41">
        <v>0</v>
      </c>
      <c r="G62" s="41">
        <v>48.383842998443001</v>
      </c>
      <c r="H62" s="41">
        <v>48.383842998443001</v>
      </c>
    </row>
    <row r="63" spans="1:8" ht="31.2">
      <c r="A63" s="2">
        <v>18</v>
      </c>
      <c r="B63" s="2" t="s">
        <v>71</v>
      </c>
      <c r="C63" s="48" t="s">
        <v>81</v>
      </c>
      <c r="D63" s="41">
        <v>0.51912899999999995</v>
      </c>
      <c r="E63" s="41">
        <v>0</v>
      </c>
      <c r="F63" s="41">
        <v>0</v>
      </c>
      <c r="G63" s="41">
        <v>0</v>
      </c>
      <c r="H63" s="41">
        <v>0.51912899999999995</v>
      </c>
    </row>
    <row r="64" spans="1:8">
      <c r="A64" s="2"/>
      <c r="B64" s="33"/>
      <c r="C64" s="33" t="s">
        <v>82</v>
      </c>
      <c r="D64" s="41">
        <v>332.29757776137001</v>
      </c>
      <c r="E64" s="41">
        <v>5.7183376545040998</v>
      </c>
      <c r="F64" s="41">
        <v>0</v>
      </c>
      <c r="G64" s="41">
        <v>647.53236665103998</v>
      </c>
      <c r="H64" s="41">
        <v>985.54828206692002</v>
      </c>
    </row>
    <row r="65" spans="1:8">
      <c r="A65" s="2"/>
      <c r="B65" s="33"/>
      <c r="C65" s="33" t="s">
        <v>83</v>
      </c>
      <c r="D65" s="41">
        <v>13137.810392645</v>
      </c>
      <c r="E65" s="41">
        <v>224.81173437878999</v>
      </c>
      <c r="F65" s="41">
        <v>3052.011580112</v>
      </c>
      <c r="G65" s="41">
        <v>647.53236665103998</v>
      </c>
      <c r="H65" s="41">
        <v>17062.166073787001</v>
      </c>
    </row>
    <row r="66" spans="1:8" ht="31.5" customHeight="1">
      <c r="A66" s="2"/>
      <c r="B66" s="33"/>
      <c r="C66" s="33" t="s">
        <v>84</v>
      </c>
      <c r="D66" s="41"/>
      <c r="E66" s="41"/>
      <c r="F66" s="41"/>
      <c r="G66" s="41"/>
      <c r="H66" s="41"/>
    </row>
    <row r="67" spans="1:8">
      <c r="A67" s="2"/>
      <c r="B67" s="2"/>
      <c r="C67" s="48"/>
      <c r="D67" s="41"/>
      <c r="E67" s="41"/>
      <c r="F67" s="41"/>
      <c r="G67" s="41"/>
      <c r="H67" s="41">
        <f>SUM(D67:G67)</f>
        <v>0</v>
      </c>
    </row>
    <row r="68" spans="1:8">
      <c r="A68" s="2"/>
      <c r="B68" s="33"/>
      <c r="C68" s="33" t="s">
        <v>85</v>
      </c>
      <c r="D68" s="41">
        <f>SUM(D67:D67)</f>
        <v>0</v>
      </c>
      <c r="E68" s="41">
        <f>SUM(E67:E67)</f>
        <v>0</v>
      </c>
      <c r="F68" s="41">
        <f>SUM(F67:F67)</f>
        <v>0</v>
      </c>
      <c r="G68" s="41">
        <f>SUM(G67:G67)</f>
        <v>0</v>
      </c>
      <c r="H68" s="41">
        <f>SUM(D68:G68)</f>
        <v>0</v>
      </c>
    </row>
    <row r="69" spans="1:8">
      <c r="A69" s="2"/>
      <c r="B69" s="33"/>
      <c r="C69" s="33" t="s">
        <v>86</v>
      </c>
      <c r="D69" s="41">
        <v>13137.810392645</v>
      </c>
      <c r="E69" s="41">
        <v>224.81173437878999</v>
      </c>
      <c r="F69" s="41">
        <v>3052.011580112</v>
      </c>
      <c r="G69" s="41">
        <v>647.53236665103998</v>
      </c>
      <c r="H69" s="41">
        <v>17062.166073787001</v>
      </c>
    </row>
    <row r="70" spans="1:8" ht="157.5" customHeight="1">
      <c r="A70" s="2"/>
      <c r="B70" s="33"/>
      <c r="C70" s="33" t="s">
        <v>87</v>
      </c>
      <c r="D70" s="41"/>
      <c r="E70" s="41"/>
      <c r="F70" s="41"/>
      <c r="G70" s="41"/>
      <c r="H70" s="41"/>
    </row>
    <row r="71" spans="1:8">
      <c r="A71" s="2">
        <v>19</v>
      </c>
      <c r="B71" s="2" t="s">
        <v>88</v>
      </c>
      <c r="C71" s="48" t="s">
        <v>89</v>
      </c>
      <c r="D71" s="41">
        <v>0</v>
      </c>
      <c r="E71" s="41">
        <v>0</v>
      </c>
      <c r="F71" s="41">
        <v>0</v>
      </c>
      <c r="G71" s="41">
        <v>290.79491054445998</v>
      </c>
      <c r="H71" s="41">
        <v>290.79491054445998</v>
      </c>
    </row>
    <row r="72" spans="1:8">
      <c r="A72" s="2">
        <v>20</v>
      </c>
      <c r="B72" s="2" t="s">
        <v>90</v>
      </c>
      <c r="C72" s="48" t="s">
        <v>91</v>
      </c>
      <c r="D72" s="41">
        <v>0</v>
      </c>
      <c r="E72" s="41">
        <v>0</v>
      </c>
      <c r="F72" s="41">
        <v>0</v>
      </c>
      <c r="G72" s="41">
        <v>8.8949999999999996</v>
      </c>
      <c r="H72" s="41">
        <v>8.8949999999999996</v>
      </c>
    </row>
    <row r="73" spans="1:8">
      <c r="A73" s="2">
        <v>21</v>
      </c>
      <c r="B73" s="2" t="s">
        <v>92</v>
      </c>
      <c r="C73" s="48" t="s">
        <v>91</v>
      </c>
      <c r="D73" s="41">
        <v>0</v>
      </c>
      <c r="E73" s="41">
        <v>0</v>
      </c>
      <c r="F73" s="41">
        <v>0</v>
      </c>
      <c r="G73" s="41">
        <v>1394.3568354276999</v>
      </c>
      <c r="H73" s="41">
        <v>1394.3568354276999</v>
      </c>
    </row>
    <row r="74" spans="1:8">
      <c r="A74" s="2">
        <v>22</v>
      </c>
      <c r="B74" s="2" t="s">
        <v>93</v>
      </c>
      <c r="C74" s="48" t="s">
        <v>91</v>
      </c>
      <c r="D74" s="41">
        <v>0</v>
      </c>
      <c r="E74" s="41">
        <v>0</v>
      </c>
      <c r="F74" s="41">
        <v>0</v>
      </c>
      <c r="G74" s="41">
        <v>6.4766868128175998</v>
      </c>
      <c r="H74" s="41">
        <v>6.4766868128175998</v>
      </c>
    </row>
    <row r="75" spans="1:8">
      <c r="A75" s="2">
        <v>23</v>
      </c>
      <c r="B75" s="2" t="s">
        <v>94</v>
      </c>
      <c r="C75" s="48" t="s">
        <v>95</v>
      </c>
      <c r="D75" s="41">
        <v>0</v>
      </c>
      <c r="E75" s="41">
        <v>0</v>
      </c>
      <c r="F75" s="41">
        <v>0</v>
      </c>
      <c r="G75" s="41">
        <v>218.99132816562999</v>
      </c>
      <c r="H75" s="41">
        <v>218.99132816562999</v>
      </c>
    </row>
    <row r="76" spans="1:8">
      <c r="A76" s="2"/>
      <c r="B76" s="33"/>
      <c r="C76" s="33" t="s">
        <v>96</v>
      </c>
      <c r="D76" s="41">
        <v>0</v>
      </c>
      <c r="E76" s="41">
        <v>0</v>
      </c>
      <c r="F76" s="41">
        <v>0</v>
      </c>
      <c r="G76" s="41">
        <v>1919.5147609506</v>
      </c>
      <c r="H76" s="41">
        <v>1919.5147609506</v>
      </c>
    </row>
    <row r="77" spans="1:8">
      <c r="A77" s="2"/>
      <c r="B77" s="33"/>
      <c r="C77" s="33" t="s">
        <v>97</v>
      </c>
      <c r="D77" s="41">
        <v>13137.810392645</v>
      </c>
      <c r="E77" s="41">
        <v>224.81173437878999</v>
      </c>
      <c r="F77" s="41">
        <v>3052.011580112</v>
      </c>
      <c r="G77" s="41">
        <v>2567.0471276017001</v>
      </c>
      <c r="H77" s="41">
        <v>18981.680834737999</v>
      </c>
    </row>
    <row r="78" spans="1:8">
      <c r="A78" s="2"/>
      <c r="B78" s="33"/>
      <c r="C78" s="33" t="s">
        <v>98</v>
      </c>
      <c r="D78" s="41"/>
      <c r="E78" s="41"/>
      <c r="F78" s="41"/>
      <c r="G78" s="41"/>
      <c r="H78" s="41"/>
    </row>
    <row r="79" spans="1:8" ht="47.25" customHeight="1">
      <c r="A79" s="2">
        <v>24</v>
      </c>
      <c r="B79" s="2" t="s">
        <v>99</v>
      </c>
      <c r="C79" s="48" t="s">
        <v>100</v>
      </c>
      <c r="D79" s="41">
        <f>D77*3%</f>
        <v>394.13431177935001</v>
      </c>
      <c r="E79" s="41">
        <f>E77*3%</f>
        <v>6.7443520313637002</v>
      </c>
      <c r="F79" s="41">
        <f>F77*3%</f>
        <v>91.560347403359998</v>
      </c>
      <c r="G79" s="41">
        <f>G77*3%</f>
        <v>77.011413828051005</v>
      </c>
      <c r="H79" s="41">
        <f>SUM(D79:G79)</f>
        <v>569.45042504212495</v>
      </c>
    </row>
    <row r="80" spans="1:8">
      <c r="A80" s="2"/>
      <c r="B80" s="33"/>
      <c r="C80" s="33" t="s">
        <v>101</v>
      </c>
      <c r="D80" s="41">
        <f>D79</f>
        <v>394.13431177935001</v>
      </c>
      <c r="E80" s="41">
        <f>E79</f>
        <v>6.7443520313637002</v>
      </c>
      <c r="F80" s="41">
        <f>F79</f>
        <v>91.560347403359998</v>
      </c>
      <c r="G80" s="41">
        <f>G79</f>
        <v>77.011413828051005</v>
      </c>
      <c r="H80" s="41">
        <f>SUM(D80:G80)</f>
        <v>569.45042504212495</v>
      </c>
    </row>
    <row r="81" spans="1:8">
      <c r="A81" s="2"/>
      <c r="B81" s="33"/>
      <c r="C81" s="33" t="s">
        <v>102</v>
      </c>
      <c r="D81" s="41">
        <f>D80+D77</f>
        <v>13531.944704424301</v>
      </c>
      <c r="E81" s="41">
        <f>E80+E77</f>
        <v>231.55608641015399</v>
      </c>
      <c r="F81" s="41">
        <f>F80+F77</f>
        <v>3143.5719275153601</v>
      </c>
      <c r="G81" s="41">
        <f>G80+G77</f>
        <v>2644.0585414297502</v>
      </c>
      <c r="H81" s="41">
        <f>SUM(D81:G81)</f>
        <v>19551.131259779599</v>
      </c>
    </row>
    <row r="82" spans="1:8">
      <c r="A82" s="2"/>
      <c r="B82" s="33"/>
      <c r="C82" s="33" t="s">
        <v>103</v>
      </c>
      <c r="D82" s="41"/>
      <c r="E82" s="41"/>
      <c r="F82" s="41"/>
      <c r="G82" s="41"/>
      <c r="H82" s="41"/>
    </row>
    <row r="83" spans="1:8">
      <c r="A83" s="2">
        <v>25</v>
      </c>
      <c r="B83" s="2" t="s">
        <v>104</v>
      </c>
      <c r="C83" s="48" t="s">
        <v>105</v>
      </c>
      <c r="D83" s="41">
        <f>D81*20%</f>
        <v>2706.38894088487</v>
      </c>
      <c r="E83" s="41">
        <f>E81*20%</f>
        <v>46.311217282030697</v>
      </c>
      <c r="F83" s="41">
        <f>F81*20%</f>
        <v>628.71438550307198</v>
      </c>
      <c r="G83" s="41">
        <f>G81*20%</f>
        <v>528.81170828594998</v>
      </c>
      <c r="H83" s="41">
        <f>SUM(D83:G83)</f>
        <v>3910.2262519559199</v>
      </c>
    </row>
    <row r="84" spans="1:8">
      <c r="A84" s="2"/>
      <c r="B84" s="33"/>
      <c r="C84" s="33" t="s">
        <v>106</v>
      </c>
      <c r="D84" s="41">
        <f>D83</f>
        <v>2706.38894088487</v>
      </c>
      <c r="E84" s="41">
        <f>E83</f>
        <v>46.311217282030697</v>
      </c>
      <c r="F84" s="41">
        <f>F83</f>
        <v>628.71438550307198</v>
      </c>
      <c r="G84" s="41">
        <f>G83</f>
        <v>528.81170828594998</v>
      </c>
      <c r="H84" s="41">
        <f>SUM(D84:G84)</f>
        <v>3910.2262519559199</v>
      </c>
    </row>
    <row r="85" spans="1:8">
      <c r="A85" s="2"/>
      <c r="B85" s="33"/>
      <c r="C85" s="33" t="s">
        <v>107</v>
      </c>
      <c r="D85" s="41">
        <f>D84+D81</f>
        <v>16238.3336453092</v>
      </c>
      <c r="E85" s="41">
        <f>E84+E81</f>
        <v>277.86730369218401</v>
      </c>
      <c r="F85" s="41">
        <f>F84+F81</f>
        <v>3772.2863130184301</v>
      </c>
      <c r="G85" s="41">
        <f>G84+G81</f>
        <v>3172.8702497157001</v>
      </c>
      <c r="H85" s="41">
        <f>SUM(D85:G85)</f>
        <v>23461.357511735499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4" t="s">
        <v>203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113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40</v>
      </c>
      <c r="D13" s="32">
        <v>1373.4156667254999</v>
      </c>
      <c r="E13" s="32">
        <v>3.8895111606770998</v>
      </c>
      <c r="F13" s="32">
        <v>3052.011580112</v>
      </c>
      <c r="G13" s="32">
        <v>0</v>
      </c>
      <c r="H13" s="32">
        <v>4429.3167579982</v>
      </c>
      <c r="J13" s="20"/>
    </row>
    <row r="14" spans="1:14">
      <c r="A14" s="2"/>
      <c r="B14" s="33"/>
      <c r="C14" s="33" t="s">
        <v>115</v>
      </c>
      <c r="D14" s="32">
        <v>1373.4156667254999</v>
      </c>
      <c r="E14" s="32">
        <v>3.8895111606770998</v>
      </c>
      <c r="F14" s="32">
        <v>3052.011580112</v>
      </c>
      <c r="G14" s="32">
        <v>0</v>
      </c>
      <c r="H14" s="32">
        <v>4429.3167579982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4" t="s">
        <v>204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113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118</v>
      </c>
      <c r="D13" s="32">
        <v>0</v>
      </c>
      <c r="E13" s="32">
        <v>0</v>
      </c>
      <c r="F13" s="32">
        <v>0</v>
      </c>
      <c r="G13" s="32">
        <v>69.477961458869004</v>
      </c>
      <c r="H13" s="32">
        <v>69.477961458869004</v>
      </c>
      <c r="J13" s="20"/>
    </row>
    <row r="14" spans="1:14">
      <c r="A14" s="2"/>
      <c r="B14" s="33"/>
      <c r="C14" s="33" t="s">
        <v>115</v>
      </c>
      <c r="D14" s="32">
        <v>0</v>
      </c>
      <c r="E14" s="32">
        <v>0</v>
      </c>
      <c r="F14" s="32">
        <v>0</v>
      </c>
      <c r="G14" s="32">
        <v>69.477961458869004</v>
      </c>
      <c r="H14" s="32">
        <v>69.477961458869004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4" t="s">
        <v>205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120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113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120</v>
      </c>
      <c r="D13" s="32">
        <v>0</v>
      </c>
      <c r="E13" s="32">
        <v>0</v>
      </c>
      <c r="F13" s="32">
        <v>0</v>
      </c>
      <c r="G13" s="32">
        <v>291.62444384474998</v>
      </c>
      <c r="H13" s="32">
        <v>291.62444384474998</v>
      </c>
      <c r="J13" s="20"/>
    </row>
    <row r="14" spans="1:14">
      <c r="A14" s="2"/>
      <c r="B14" s="33"/>
      <c r="C14" s="33" t="s">
        <v>115</v>
      </c>
      <c r="D14" s="32">
        <v>0</v>
      </c>
      <c r="E14" s="32">
        <v>0</v>
      </c>
      <c r="F14" s="32">
        <v>0</v>
      </c>
      <c r="G14" s="32">
        <v>291.62444384474998</v>
      </c>
      <c r="H14" s="32">
        <v>291.62444384474998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4" t="s">
        <v>206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113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123</v>
      </c>
      <c r="C13" s="3" t="s">
        <v>124</v>
      </c>
      <c r="D13" s="32">
        <v>71.25</v>
      </c>
      <c r="E13" s="32">
        <v>6.22</v>
      </c>
      <c r="F13" s="32">
        <v>0</v>
      </c>
      <c r="G13" s="32">
        <v>0</v>
      </c>
      <c r="H13" s="32">
        <v>77.47</v>
      </c>
      <c r="J13" s="20"/>
    </row>
    <row r="14" spans="1:14">
      <c r="A14" s="2"/>
      <c r="B14" s="33"/>
      <c r="C14" s="33" t="s">
        <v>115</v>
      </c>
      <c r="D14" s="32">
        <v>71.25</v>
      </c>
      <c r="E14" s="32">
        <v>6.22</v>
      </c>
      <c r="F14" s="32">
        <v>0</v>
      </c>
      <c r="G14" s="32">
        <v>0</v>
      </c>
      <c r="H14" s="32">
        <v>77.47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4" t="s">
        <v>207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113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91</v>
      </c>
      <c r="D13" s="32">
        <v>0</v>
      </c>
      <c r="E13" s="32">
        <v>0</v>
      </c>
      <c r="F13" s="32">
        <v>0</v>
      </c>
      <c r="G13" s="32">
        <v>8.8949999999999996</v>
      </c>
      <c r="H13" s="32">
        <v>8.8949999999999996</v>
      </c>
      <c r="J13" s="20"/>
    </row>
    <row r="14" spans="1:14">
      <c r="A14" s="2"/>
      <c r="B14" s="33"/>
      <c r="C14" s="33" t="s">
        <v>115</v>
      </c>
      <c r="D14" s="32">
        <v>0</v>
      </c>
      <c r="E14" s="32">
        <v>0</v>
      </c>
      <c r="F14" s="32">
        <v>0</v>
      </c>
      <c r="G14" s="32">
        <v>8.8949999999999996</v>
      </c>
      <c r="H14" s="32">
        <v>8.8949999999999996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4" t="s">
        <v>208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127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113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129</v>
      </c>
      <c r="D13" s="32">
        <v>10607.472139633001</v>
      </c>
      <c r="E13" s="32">
        <v>203.65565915427999</v>
      </c>
      <c r="F13" s="32">
        <v>0</v>
      </c>
      <c r="G13" s="32">
        <v>0</v>
      </c>
      <c r="H13" s="32">
        <v>10811.127798787</v>
      </c>
      <c r="J13" s="20"/>
    </row>
    <row r="14" spans="1:14">
      <c r="A14" s="2"/>
      <c r="B14" s="33"/>
      <c r="C14" s="33" t="s">
        <v>115</v>
      </c>
      <c r="D14" s="32">
        <v>10607.472139633001</v>
      </c>
      <c r="E14" s="32">
        <v>203.65565915427999</v>
      </c>
      <c r="F14" s="32">
        <v>0</v>
      </c>
      <c r="G14" s="32">
        <v>0</v>
      </c>
      <c r="H14" s="32">
        <v>10811.127798787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4" t="s">
        <v>209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131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113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132</v>
      </c>
      <c r="C13" s="3" t="s">
        <v>131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115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525-12-01</vt:lpstr>
      <vt:lpstr>ОСР 6-02-01</vt:lpstr>
      <vt:lpstr>ОСР 6-07-01</vt:lpstr>
      <vt:lpstr>ОСР 6-09-01</vt:lpstr>
      <vt:lpstr>ОСР 6-12-01</vt:lpstr>
      <vt:lpstr>ОСР 518-02-01</vt:lpstr>
      <vt:lpstr>ОСР 518-12-01</vt:lpstr>
      <vt:lpstr>ОСР 556-02-01</vt:lpstr>
      <vt:lpstr>ОСР 556-12-01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2025-11-12T07:49:03Z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7B62A3415B6E4B57A0489A9265567061_12</vt:lpwstr>
  </property>
  <property fmtid="{D5CDD505-2E9C-101B-9397-08002B2CF9AE}" pid="3" name="KSOProductBuildVer">
    <vt:lpwstr>1049-12.2.0.20795</vt:lpwstr>
  </property>
</Properties>
</file>